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Car Loans\Партнеры\ITALauto\2021\ИЛ+кальк\"/>
    </mc:Choice>
  </mc:AlternateContent>
  <workbookProtection workbookAlgorithmName="SHA-512" workbookHashValue="MZtda2jGS1SKs2r+pm9ePFHYm3LhfnnfG+lvPdwcmZqGJFwtZtu1V9hf0qawcaEQ7Ah5T4uevO/XhPkgmhkJkw==" workbookSaltValue="h283ss/4IhFLeZPNVuR7uw==" workbookSpinCount="100000" lockStructure="1"/>
  <bookViews>
    <workbookView xWindow="0" yWindow="0" windowWidth="19200" windowHeight="10935"/>
  </bookViews>
  <sheets>
    <sheet name="MainWS" sheetId="1" r:id="rId1"/>
    <sheet name="WorkWS" sheetId="3" state="hidden" r:id="rId2"/>
    <sheet name="ProductsWS" sheetId="2" state="hidden" r:id="rId3"/>
  </sheets>
  <definedNames>
    <definedName name="_xlnm.Print_Area" localSheetId="0">MainWS!$A$1:$K$106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A179" i="2" l="1"/>
  <c r="A180" i="2"/>
  <c r="A181" i="2"/>
  <c r="A182" i="2"/>
  <c r="A183" i="2"/>
  <c r="A184" i="2"/>
  <c r="A1" i="3" l="1"/>
  <c r="A140" i="2" l="1"/>
  <c r="A141" i="2"/>
  <c r="A142" i="2"/>
  <c r="A143" i="2"/>
  <c r="A144" i="2"/>
  <c r="A145" i="2"/>
  <c r="A146" i="2"/>
  <c r="A108" i="2"/>
  <c r="A107" i="2"/>
  <c r="A106" i="2"/>
  <c r="A105" i="2"/>
  <c r="A104" i="2"/>
  <c r="A103" i="2"/>
  <c r="A70" i="2"/>
  <c r="A69" i="2"/>
  <c r="A68" i="2"/>
  <c r="A67" i="2"/>
  <c r="A66" i="2"/>
  <c r="A65" i="2"/>
  <c r="A27" i="2"/>
  <c r="A28" i="2"/>
  <c r="A29" i="2"/>
  <c r="A30" i="2"/>
  <c r="A31" i="2"/>
  <c r="A32" i="2"/>
  <c r="K36" i="3" l="1"/>
  <c r="K34" i="3" l="1"/>
  <c r="K35" i="3"/>
  <c r="K37" i="3"/>
  <c r="K38" i="3"/>
  <c r="K39" i="3"/>
  <c r="K40" i="3"/>
  <c r="K41" i="3"/>
  <c r="K42" i="3"/>
  <c r="K33" i="3"/>
  <c r="L33" i="3" l="1"/>
  <c r="L34" i="3" s="1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275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43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11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179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47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15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083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51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19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987" i="2"/>
  <c r="M34" i="3" l="1"/>
  <c r="N34" i="3"/>
  <c r="L35" i="3"/>
  <c r="K32" i="3"/>
  <c r="K31" i="3"/>
  <c r="K30" i="3"/>
  <c r="K29" i="3"/>
  <c r="L28" i="3"/>
  <c r="L29" i="3" s="1"/>
  <c r="L30" i="3" s="1"/>
  <c r="L31" i="3" s="1"/>
  <c r="L32" i="3" s="1"/>
  <c r="K28" i="3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55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23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891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59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27" i="2"/>
  <c r="L36" i="3" l="1"/>
  <c r="M35" i="3"/>
  <c r="N35" i="3"/>
  <c r="K27" i="3"/>
  <c r="K26" i="3"/>
  <c r="K25" i="3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795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63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31" i="2"/>
  <c r="L37" i="3" l="1"/>
  <c r="M36" i="3"/>
  <c r="N36" i="3" s="1"/>
  <c r="K24" i="3"/>
  <c r="K23" i="3"/>
  <c r="K22" i="3"/>
  <c r="K21" i="3"/>
  <c r="K20" i="3"/>
  <c r="K19" i="3"/>
  <c r="K18" i="3"/>
  <c r="K17" i="3"/>
  <c r="K16" i="3"/>
  <c r="K15" i="3"/>
  <c r="K14" i="3"/>
  <c r="L14" i="3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K13" i="3"/>
  <c r="L12" i="3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699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41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09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577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45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13" i="2"/>
  <c r="A481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49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17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385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53" i="2"/>
  <c r="F20" i="1"/>
  <c r="K12" i="3"/>
  <c r="K11" i="3"/>
  <c r="K10" i="3"/>
  <c r="K9" i="3"/>
  <c r="K8" i="3"/>
  <c r="K7" i="3"/>
  <c r="K6" i="3"/>
  <c r="K5" i="3"/>
  <c r="K4" i="3"/>
  <c r="K3" i="3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21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289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57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25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193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85" i="2"/>
  <c r="A186" i="2"/>
  <c r="A187" i="2"/>
  <c r="A188" i="2"/>
  <c r="A189" i="2"/>
  <c r="A190" i="2"/>
  <c r="A155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7" i="2"/>
  <c r="A148" i="2"/>
  <c r="A149" i="2"/>
  <c r="A150" i="2"/>
  <c r="A151" i="2"/>
  <c r="A152" i="2"/>
  <c r="A117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9" i="2"/>
  <c r="A110" i="2"/>
  <c r="A111" i="2"/>
  <c r="A112" i="2"/>
  <c r="A113" i="2"/>
  <c r="A114" i="2"/>
  <c r="A79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71" i="2"/>
  <c r="A72" i="2"/>
  <c r="A73" i="2"/>
  <c r="A74" i="2"/>
  <c r="A75" i="2"/>
  <c r="A76" i="2"/>
  <c r="A41" i="2"/>
  <c r="L38" i="3" l="1"/>
  <c r="M37" i="3"/>
  <c r="N37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33" i="2"/>
  <c r="A34" i="2"/>
  <c r="A35" i="2"/>
  <c r="A36" i="2"/>
  <c r="A37" i="2"/>
  <c r="A38" i="2"/>
  <c r="A3" i="2"/>
  <c r="L39" i="3" l="1"/>
  <c r="M38" i="3"/>
  <c r="N38" i="3"/>
  <c r="G9" i="1"/>
  <c r="L40" i="3" l="1"/>
  <c r="M39" i="3"/>
  <c r="N39" i="3" s="1"/>
  <c r="G10" i="1"/>
  <c r="A2" i="3"/>
  <c r="L41" i="3" l="1"/>
  <c r="M40" i="3"/>
  <c r="N40" i="3" s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40" i="1"/>
  <c r="C44" i="1"/>
  <c r="C48" i="1"/>
  <c r="C52" i="1"/>
  <c r="C60" i="1"/>
  <c r="C68" i="1"/>
  <c r="C76" i="1"/>
  <c r="C84" i="1"/>
  <c r="C92" i="1"/>
  <c r="C100" i="1"/>
  <c r="C37" i="1"/>
  <c r="C45" i="1"/>
  <c r="C53" i="1"/>
  <c r="C61" i="1"/>
  <c r="C69" i="1"/>
  <c r="C77" i="1"/>
  <c r="C85" i="1"/>
  <c r="C93" i="1"/>
  <c r="C101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36" i="1"/>
  <c r="C56" i="1"/>
  <c r="C64" i="1"/>
  <c r="C72" i="1"/>
  <c r="C80" i="1"/>
  <c r="C88" i="1"/>
  <c r="C96" i="1"/>
  <c r="C104" i="1"/>
  <c r="C41" i="1"/>
  <c r="C49" i="1"/>
  <c r="C57" i="1"/>
  <c r="C65" i="1"/>
  <c r="C73" i="1"/>
  <c r="C81" i="1"/>
  <c r="C89" i="1"/>
  <c r="C97" i="1"/>
  <c r="C105" i="1"/>
  <c r="L1" i="3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F10" i="1"/>
  <c r="M41" i="3" l="1"/>
  <c r="N41" i="3"/>
  <c r="F16" i="1"/>
  <c r="F15" i="1"/>
  <c r="F17" i="1"/>
  <c r="F13" i="1"/>
  <c r="J7" i="1"/>
  <c r="F18" i="1" l="1"/>
  <c r="F29" i="1" s="1"/>
  <c r="B95" i="1"/>
  <c r="B102" i="1"/>
  <c r="B106" i="1"/>
  <c r="B105" i="1"/>
  <c r="B101" i="1"/>
  <c r="B103" i="1"/>
  <c r="B98" i="1"/>
  <c r="B99" i="1"/>
  <c r="B104" i="1"/>
  <c r="B100" i="1"/>
  <c r="B96" i="1"/>
  <c r="B97" i="1"/>
  <c r="A3" i="3"/>
  <c r="A4" i="3" s="1"/>
  <c r="B49" i="1"/>
  <c r="B38" i="1"/>
  <c r="B58" i="1"/>
  <c r="B88" i="1"/>
  <c r="B93" i="1"/>
  <c r="D34" i="1"/>
  <c r="B37" i="1"/>
  <c r="B41" i="1"/>
  <c r="B45" i="1"/>
  <c r="B53" i="1"/>
  <c r="B57" i="1"/>
  <c r="B61" i="1"/>
  <c r="B65" i="1"/>
  <c r="B69" i="1"/>
  <c r="B73" i="1"/>
  <c r="B77" i="1"/>
  <c r="B81" i="1"/>
  <c r="B85" i="1"/>
  <c r="B89" i="1"/>
  <c r="B42" i="1"/>
  <c r="B46" i="1"/>
  <c r="B50" i="1"/>
  <c r="B54" i="1"/>
  <c r="B62" i="1"/>
  <c r="B66" i="1"/>
  <c r="B70" i="1"/>
  <c r="B74" i="1"/>
  <c r="B78" i="1"/>
  <c r="B82" i="1"/>
  <c r="B86" i="1"/>
  <c r="B90" i="1"/>
  <c r="B94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92" i="1"/>
  <c r="C35" i="1"/>
  <c r="B35" i="1" s="1"/>
  <c r="D100" i="1" l="1"/>
  <c r="D105" i="1"/>
  <c r="D84" i="1"/>
  <c r="D91" i="1"/>
  <c r="D89" i="1"/>
  <c r="D104" i="1"/>
  <c r="D88" i="1"/>
  <c r="D102" i="1"/>
  <c r="D86" i="1"/>
  <c r="D93" i="1"/>
  <c r="D90" i="1"/>
  <c r="D95" i="1"/>
  <c r="D98" i="1"/>
  <c r="D106" i="1"/>
  <c r="D92" i="1"/>
  <c r="D99" i="1"/>
  <c r="D87" i="1"/>
  <c r="D65" i="1"/>
  <c r="D97" i="1"/>
  <c r="D83" i="1"/>
  <c r="D96" i="1"/>
  <c r="D103" i="1"/>
  <c r="D94" i="1"/>
  <c r="D101" i="1"/>
  <c r="D85" i="1"/>
  <c r="D71" i="1"/>
  <c r="D35" i="1"/>
  <c r="D80" i="1"/>
  <c r="D64" i="1"/>
  <c r="D48" i="1"/>
  <c r="D55" i="1"/>
  <c r="D39" i="1"/>
  <c r="D78" i="1"/>
  <c r="D62" i="1"/>
  <c r="D46" i="1"/>
  <c r="D69" i="1"/>
  <c r="D53" i="1"/>
  <c r="D37" i="1"/>
  <c r="D76" i="1"/>
  <c r="D60" i="1"/>
  <c r="D67" i="1"/>
  <c r="D74" i="1"/>
  <c r="D81" i="1"/>
  <c r="D49" i="1"/>
  <c r="D72" i="1"/>
  <c r="D79" i="1"/>
  <c r="D63" i="1"/>
  <c r="D70" i="1"/>
  <c r="D77" i="1"/>
  <c r="D61" i="1"/>
  <c r="D68" i="1"/>
  <c r="D75" i="1"/>
  <c r="D59" i="1"/>
  <c r="D82" i="1"/>
  <c r="D66" i="1"/>
  <c r="D73" i="1"/>
  <c r="D51" i="1"/>
  <c r="D58" i="1"/>
  <c r="D56" i="1"/>
  <c r="D47" i="1"/>
  <c r="D54" i="1"/>
  <c r="D52" i="1"/>
  <c r="D36" i="1"/>
  <c r="D43" i="1"/>
  <c r="D50" i="1"/>
  <c r="D57" i="1"/>
  <c r="D41" i="1"/>
  <c r="D44" i="1"/>
  <c r="D42" i="1"/>
  <c r="D40" i="1"/>
  <c r="D38" i="1"/>
  <c r="D45" i="1"/>
  <c r="G21" i="1"/>
  <c r="E34" i="1" s="1"/>
  <c r="F27" i="1" l="1"/>
  <c r="H34" i="1"/>
  <c r="G35" i="1" l="1"/>
  <c r="H31" i="1"/>
  <c r="E97" i="1" l="1"/>
  <c r="E96" i="1"/>
  <c r="E98" i="1"/>
  <c r="E105" i="1"/>
  <c r="E95" i="1"/>
  <c r="E106" i="1"/>
  <c r="E101" i="1"/>
  <c r="E99" i="1"/>
  <c r="E100" i="1"/>
  <c r="E102" i="1"/>
  <c r="E103" i="1"/>
  <c r="E104" i="1"/>
  <c r="E48" i="1"/>
  <c r="E64" i="1"/>
  <c r="E67" i="1"/>
  <c r="E80" i="1"/>
  <c r="E91" i="1"/>
  <c r="E57" i="1"/>
  <c r="E47" i="1"/>
  <c r="E84" i="1"/>
  <c r="E54" i="1"/>
  <c r="E70" i="1"/>
  <c r="E72" i="1"/>
  <c r="E85" i="1"/>
  <c r="E50" i="1"/>
  <c r="E52" i="1"/>
  <c r="E68" i="1"/>
  <c r="E73" i="1"/>
  <c r="E83" i="1"/>
  <c r="E94" i="1"/>
  <c r="E61" i="1"/>
  <c r="E74" i="1"/>
  <c r="E87" i="1"/>
  <c r="E58" i="1"/>
  <c r="E51" i="1"/>
  <c r="E75" i="1"/>
  <c r="E88" i="1"/>
  <c r="E60" i="1"/>
  <c r="E59" i="1"/>
  <c r="E77" i="1"/>
  <c r="E53" i="1"/>
  <c r="E69" i="1"/>
  <c r="E81" i="1"/>
  <c r="E66" i="1"/>
  <c r="E71" i="1"/>
  <c r="E56" i="1"/>
  <c r="E55" i="1"/>
  <c r="E76" i="1"/>
  <c r="E86" i="1"/>
  <c r="E49" i="1"/>
  <c r="E65" i="1"/>
  <c r="E78" i="1"/>
  <c r="E90" i="1"/>
  <c r="E62" i="1"/>
  <c r="E63" i="1"/>
  <c r="E79" i="1"/>
  <c r="E92" i="1"/>
  <c r="E89" i="1"/>
  <c r="E93" i="1"/>
  <c r="E82" i="1"/>
  <c r="E36" i="1"/>
  <c r="E41" i="1"/>
  <c r="E42" i="1"/>
  <c r="E40" i="1"/>
  <c r="E35" i="1"/>
  <c r="E45" i="1"/>
  <c r="E46" i="1"/>
  <c r="E39" i="1"/>
  <c r="E38" i="1"/>
  <c r="E44" i="1"/>
  <c r="E43" i="1"/>
  <c r="E37" i="1"/>
  <c r="F35" i="1" l="1"/>
  <c r="H35" i="1" s="1"/>
  <c r="G36" i="1" s="1"/>
  <c r="F36" i="1" s="1"/>
  <c r="H36" i="1" s="1"/>
  <c r="G37" i="1" s="1"/>
  <c r="F37" i="1" s="1"/>
  <c r="H37" i="1" s="1"/>
  <c r="G38" i="1" s="1"/>
  <c r="F38" i="1" s="1"/>
  <c r="H38" i="1" s="1"/>
  <c r="G39" i="1" s="1"/>
  <c r="F39" i="1" s="1"/>
  <c r="H39" i="1" s="1"/>
  <c r="G40" i="1" s="1"/>
  <c r="F40" i="1" s="1"/>
  <c r="H40" i="1" s="1"/>
  <c r="G41" i="1" s="1"/>
  <c r="F41" i="1" s="1"/>
  <c r="H41" i="1" s="1"/>
  <c r="G42" i="1" s="1"/>
  <c r="F42" i="1" s="1"/>
  <c r="H42" i="1" s="1"/>
  <c r="G43" i="1" s="1"/>
  <c r="F43" i="1" s="1"/>
  <c r="H43" i="1" s="1"/>
  <c r="G44" i="1" s="1"/>
  <c r="F44" i="1" s="1"/>
  <c r="H44" i="1" s="1"/>
  <c r="G45" i="1" s="1"/>
  <c r="F45" i="1" s="1"/>
  <c r="H45" i="1" s="1"/>
  <c r="G46" i="1" s="1"/>
  <c r="F46" i="1" s="1"/>
  <c r="H46" i="1" s="1"/>
  <c r="G47" i="1" s="1"/>
  <c r="F47" i="1" s="1"/>
  <c r="H47" i="1" s="1"/>
  <c r="G48" i="1" s="1"/>
  <c r="F48" i="1" s="1"/>
  <c r="H48" i="1" s="1"/>
  <c r="G49" i="1" s="1"/>
  <c r="F49" i="1" s="1"/>
  <c r="H49" i="1" s="1"/>
  <c r="G50" i="1" s="1"/>
  <c r="F50" i="1" s="1"/>
  <c r="H50" i="1" s="1"/>
  <c r="G51" i="1" s="1"/>
  <c r="F51" i="1" s="1"/>
  <c r="H51" i="1" s="1"/>
  <c r="G52" i="1" s="1"/>
  <c r="F52" i="1" s="1"/>
  <c r="H52" i="1" s="1"/>
  <c r="G53" i="1" s="1"/>
  <c r="F53" i="1" s="1"/>
  <c r="H53" i="1" s="1"/>
  <c r="E5" i="3"/>
  <c r="E4" i="3"/>
  <c r="E7" i="3"/>
  <c r="E8" i="3"/>
  <c r="E3" i="3"/>
  <c r="E6" i="3"/>
  <c r="F30" i="1" l="1"/>
  <c r="G54" i="1"/>
  <c r="F54" i="1" s="1"/>
  <c r="H54" i="1" s="1"/>
  <c r="G55" i="1" l="1"/>
  <c r="F55" i="1" s="1"/>
  <c r="H55" i="1" s="1"/>
  <c r="G56" i="1" l="1"/>
  <c r="F56" i="1" s="1"/>
  <c r="H56" i="1" s="1"/>
  <c r="G57" i="1" l="1"/>
  <c r="F57" i="1" s="1"/>
  <c r="H57" i="1" s="1"/>
  <c r="G58" i="1" l="1"/>
  <c r="F58" i="1" s="1"/>
  <c r="H58" i="1" s="1"/>
  <c r="G59" i="1" l="1"/>
  <c r="F59" i="1" s="1"/>
  <c r="H59" i="1" s="1"/>
  <c r="G60" i="1" l="1"/>
  <c r="F60" i="1" s="1"/>
  <c r="H60" i="1" s="1"/>
  <c r="G61" i="1" l="1"/>
  <c r="F61" i="1" s="1"/>
  <c r="H61" i="1" s="1"/>
  <c r="G62" i="1" l="1"/>
  <c r="F62" i="1" s="1"/>
  <c r="H62" i="1" s="1"/>
  <c r="G63" i="1" l="1"/>
  <c r="F63" i="1" s="1"/>
  <c r="H63" i="1" s="1"/>
  <c r="G64" i="1" l="1"/>
  <c r="F64" i="1" s="1"/>
  <c r="H64" i="1" s="1"/>
  <c r="G65" i="1" l="1"/>
  <c r="F65" i="1" s="1"/>
  <c r="H65" i="1" s="1"/>
  <c r="G66" i="1" l="1"/>
  <c r="F66" i="1" s="1"/>
  <c r="H66" i="1" s="1"/>
  <c r="G67" i="1" l="1"/>
  <c r="F67" i="1" s="1"/>
  <c r="H67" i="1" s="1"/>
  <c r="G68" i="1" l="1"/>
  <c r="F68" i="1" s="1"/>
  <c r="H68" i="1" s="1"/>
  <c r="G69" i="1" l="1"/>
  <c r="F69" i="1" s="1"/>
  <c r="H69" i="1" s="1"/>
  <c r="G70" i="1" l="1"/>
  <c r="F70" i="1" s="1"/>
  <c r="H70" i="1" s="1"/>
  <c r="G71" i="1" l="1"/>
  <c r="F71" i="1" s="1"/>
  <c r="H71" i="1" s="1"/>
  <c r="G72" i="1" l="1"/>
  <c r="F72" i="1" s="1"/>
  <c r="H72" i="1" s="1"/>
  <c r="G73" i="1" l="1"/>
  <c r="F73" i="1" s="1"/>
  <c r="H73" i="1" s="1"/>
  <c r="G74" i="1" l="1"/>
  <c r="F74" i="1" s="1"/>
  <c r="H74" i="1" s="1"/>
  <c r="G75" i="1" l="1"/>
  <c r="F75" i="1" s="1"/>
  <c r="H75" i="1" s="1"/>
  <c r="G76" i="1" l="1"/>
  <c r="F76" i="1" s="1"/>
  <c r="H76" i="1" s="1"/>
  <c r="G77" i="1" l="1"/>
  <c r="F77" i="1" s="1"/>
  <c r="H77" i="1" s="1"/>
  <c r="G78" i="1" l="1"/>
  <c r="F78" i="1" s="1"/>
  <c r="H78" i="1" s="1"/>
  <c r="G79" i="1" l="1"/>
  <c r="F79" i="1" s="1"/>
  <c r="H79" i="1" s="1"/>
  <c r="G80" i="1" l="1"/>
  <c r="F80" i="1" l="1"/>
  <c r="H80" i="1" l="1"/>
  <c r="G81" i="1" l="1"/>
  <c r="F81" i="1" l="1"/>
  <c r="H81" i="1" l="1"/>
  <c r="G82" i="1" l="1"/>
  <c r="F82" i="1" l="1"/>
  <c r="H82" i="1" l="1"/>
  <c r="G83" i="1" l="1"/>
  <c r="F83" i="1" l="1"/>
  <c r="H83" i="1" l="1"/>
  <c r="G84" i="1" l="1"/>
  <c r="F84" i="1" s="1"/>
  <c r="H84" i="1" s="1"/>
  <c r="G85" i="1" l="1"/>
  <c r="F85" i="1" s="1"/>
  <c r="H85" i="1" s="1"/>
  <c r="G86" i="1" l="1"/>
  <c r="F86" i="1" s="1"/>
  <c r="H86" i="1" s="1"/>
  <c r="G87" i="1" l="1"/>
  <c r="F87" i="1" s="1"/>
  <c r="H87" i="1" s="1"/>
  <c r="G88" i="1" l="1"/>
  <c r="F88" i="1" s="1"/>
  <c r="H88" i="1" s="1"/>
  <c r="G89" i="1" l="1"/>
  <c r="F89" i="1" s="1"/>
  <c r="H89" i="1" s="1"/>
  <c r="G90" i="1" l="1"/>
  <c r="F90" i="1" s="1"/>
  <c r="H90" i="1" s="1"/>
  <c r="G91" i="1" l="1"/>
  <c r="F91" i="1" s="1"/>
  <c r="H91" i="1" s="1"/>
  <c r="G92" i="1" l="1"/>
  <c r="F92" i="1" s="1"/>
  <c r="H92" i="1" s="1"/>
  <c r="G93" i="1" l="1"/>
  <c r="F93" i="1" s="1"/>
  <c r="H93" i="1" s="1"/>
  <c r="G94" i="1" l="1"/>
  <c r="F94" i="1" l="1"/>
  <c r="H94" i="1" l="1"/>
  <c r="G95" i="1" l="1"/>
  <c r="F95" i="1" l="1"/>
  <c r="H95" i="1" l="1"/>
  <c r="G96" i="1" l="1"/>
  <c r="F96" i="1" l="1"/>
  <c r="H96" i="1" l="1"/>
  <c r="G97" i="1" l="1"/>
  <c r="F97" i="1" l="1"/>
  <c r="H97" i="1" l="1"/>
  <c r="G98" i="1" l="1"/>
  <c r="F98" i="1" l="1"/>
  <c r="H98" i="1" l="1"/>
  <c r="G99" i="1" l="1"/>
  <c r="F99" i="1" l="1"/>
  <c r="H99" i="1" l="1"/>
  <c r="G100" i="1" l="1"/>
  <c r="F100" i="1" s="1"/>
  <c r="H100" i="1" s="1"/>
  <c r="G101" i="1" l="1"/>
  <c r="F101" i="1" s="1"/>
  <c r="H101" i="1" s="1"/>
  <c r="G102" i="1" l="1"/>
  <c r="F102" i="1" s="1"/>
  <c r="H102" i="1" s="1"/>
  <c r="G103" i="1" l="1"/>
  <c r="F103" i="1" s="1"/>
  <c r="H103" i="1" s="1"/>
  <c r="G104" i="1" l="1"/>
  <c r="F104" i="1" s="1"/>
  <c r="H104" i="1" s="1"/>
  <c r="G105" i="1" l="1"/>
  <c r="F105" i="1" s="1"/>
  <c r="H105" i="1" s="1"/>
  <c r="G106" i="1" l="1"/>
  <c r="F106" i="1" l="1"/>
  <c r="G34" i="1"/>
  <c r="F34" i="1" l="1"/>
  <c r="H106" i="1"/>
  <c r="D13" i="3" s="1"/>
</calcChain>
</file>

<file path=xl/sharedStrings.xml><?xml version="1.0" encoding="utf-8"?>
<sst xmlns="http://schemas.openxmlformats.org/spreadsheetml/2006/main" count="458" uniqueCount="85">
  <si>
    <t>CodeID</t>
  </si>
  <si>
    <t>Предоплата</t>
  </si>
  <si>
    <t>срок кредита</t>
  </si>
  <si>
    <t>Ставка (фиксированная)</t>
  </si>
  <si>
    <t>Единоразовая комиссия</t>
  </si>
  <si>
    <t>КАСКО</t>
  </si>
  <si>
    <t>грн.</t>
  </si>
  <si>
    <t>%</t>
  </si>
  <si>
    <t>DownPayment Type</t>
  </si>
  <si>
    <t>Loan Term</t>
  </si>
  <si>
    <t>Payment Type</t>
  </si>
  <si>
    <t>Аннуітет</t>
  </si>
  <si>
    <t>Термін кредиту, міс:</t>
  </si>
  <si>
    <t>#</t>
  </si>
  <si>
    <t>Класика</t>
  </si>
  <si>
    <t>XIRR_Formula</t>
  </si>
  <si>
    <t>Форма погашення:</t>
  </si>
  <si>
    <t>КАСКО Tariff</t>
  </si>
  <si>
    <t>Manual Input</t>
  </si>
  <si>
    <t>Дата:</t>
  </si>
  <si>
    <t>Платіж:</t>
  </si>
  <si>
    <t>Щомісячний платіж</t>
  </si>
  <si>
    <t>Тіло кредиту</t>
  </si>
  <si>
    <t>Відсоток по кредиту</t>
  </si>
  <si>
    <t>Дата</t>
  </si>
  <si>
    <t>Залишок по кредиту</t>
  </si>
  <si>
    <t>Сума кредиту, грн.</t>
  </si>
  <si>
    <t>Повна вартість автомобіля, грн.</t>
  </si>
  <si>
    <t>Початковий внесок, грн.</t>
  </si>
  <si>
    <t>Річна ставка, %</t>
  </si>
  <si>
    <t>Одноразова комісія Банку, %</t>
  </si>
  <si>
    <t>Тариф КАСКО, %</t>
  </si>
  <si>
    <t>Остаточна сума кредиту, грн.</t>
  </si>
  <si>
    <t>Оплата самостійно</t>
  </si>
  <si>
    <t>Реальна відсоткова ставка по кредиту, %</t>
  </si>
  <si>
    <t xml:space="preserve"> </t>
  </si>
  <si>
    <t>Включення в кредит</t>
  </si>
  <si>
    <t>Not Used</t>
  </si>
  <si>
    <t>Оберіть Програму Кредитування:</t>
  </si>
  <si>
    <t>Program Type</t>
  </si>
  <si>
    <t>OneTimeFee</t>
  </si>
  <si>
    <t>Тариф НС, %</t>
  </si>
  <si>
    <t>Program #</t>
  </si>
  <si>
    <t>Program Code_ID:</t>
  </si>
  <si>
    <t>Одноразова комісія Банку, грн</t>
  </si>
  <si>
    <t>Тариф КАСКО, грн.</t>
  </si>
  <si>
    <t>Страхування Цивільної відповідальності, грн.</t>
  </si>
  <si>
    <t>Послуги нотаріуса, грн.</t>
  </si>
  <si>
    <t>Реєстрація автомобіля, грн.</t>
  </si>
  <si>
    <t>ЗАГАЛЬНІ РАЗОВІ ЗАТРАТИ (орієнтовно), грн.</t>
  </si>
  <si>
    <t>Грейс Период</t>
  </si>
  <si>
    <t>Термін Грейс Періоду, міс:</t>
  </si>
  <si>
    <t>Ставка Грейс Периода (фиксированная)</t>
  </si>
  <si>
    <t>Ставка Грейс Періоду, %</t>
  </si>
  <si>
    <t>No Conditions</t>
  </si>
  <si>
    <t>СМС+Довідка, грн</t>
  </si>
  <si>
    <t>Комісія за КАСКО в тіло кредиту, грн</t>
  </si>
  <si>
    <t>СМС-Довідка</t>
  </si>
  <si>
    <t>Вид оплаты комиссии</t>
  </si>
  <si>
    <t>72 міс.</t>
  </si>
  <si>
    <t>-</t>
  </si>
  <si>
    <t>в кредит</t>
  </si>
  <si>
    <t>Грейс період</t>
  </si>
  <si>
    <t>Пост-грейс період</t>
  </si>
  <si>
    <t>Програма кредитування GRACE</t>
  </si>
  <si>
    <t>Початковий внесок</t>
  </si>
  <si>
    <t>Ставка / Термін</t>
  </si>
  <si>
    <t>Ставка / Темін дії, міс.</t>
  </si>
  <si>
    <t>Загальний термін кредитування</t>
  </si>
  <si>
    <t>Одноразова комісія</t>
  </si>
  <si>
    <t>0.01% / 12міс</t>
  </si>
  <si>
    <t>11.99% с 13 міс.</t>
  </si>
  <si>
    <t>0.01% / 24міс</t>
  </si>
  <si>
    <t>11.99% с 25 міс.</t>
  </si>
  <si>
    <t>0.01% / 36міс</t>
  </si>
  <si>
    <t>11.99% с 37 міс.</t>
  </si>
  <si>
    <t>0.01% / 48міс</t>
  </si>
  <si>
    <t>11.99% с 49 міс.</t>
  </si>
  <si>
    <t>CL Fiat/AR 0221</t>
  </si>
  <si>
    <t>CL Fiat/AR 0221 Grace 12</t>
  </si>
  <si>
    <t>CL Fiat/AR 0221 Grace 48</t>
  </si>
  <si>
    <t>CL Fiat/AR 0221 Grace 36</t>
  </si>
  <si>
    <t>CL Fiat/AR 0221 Grace 24</t>
  </si>
  <si>
    <t>CL Fiat/AR 0221 GRACE</t>
  </si>
  <si>
    <t>СПЕЦІАЛЬНІ УМОВИ КРЕДИТУВАННЯ АТ «ОТП БАНК» по програм Fiat/AR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</si>
</sst>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грн.&quot;;[Red]\-#,##0.00\ &quot;грн.&quot;"/>
    <numFmt numFmtId="165" formatCode="_-* #,##0.00\ &quot;грн.&quot;_-;\-* #,##0.00\ &quot;грн.&quot;_-;_-* &quot;-&quot;??\ &quot;грн.&quot;_-;_-@_-"/>
    <numFmt numFmtId="166" formatCode="0.0000%"/>
  </numFmts>
  <fonts count="4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0" tint="-0.1499984740745262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EAF2E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FF00"/>
      <name val="Calibri"/>
      <family val="2"/>
      <charset val="204"/>
      <scheme val="minor"/>
    </font>
    <font>
      <sz val="10"/>
      <color rgb="FFFF66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0" tint="-4.9989318521683403E-2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0" tint="-4.9989318521683403E-2"/>
      <name val="Calibri"/>
      <family val="2"/>
      <charset val="204"/>
      <scheme val="minor"/>
    </font>
    <font>
      <b/>
      <sz val="10"/>
      <color rgb="FFFF66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 tint="-0.249977111117893"/>
      <name val="Calibri"/>
      <family val="2"/>
      <charset val="204"/>
      <scheme val="minor"/>
    </font>
    <font>
      <sz val="10"/>
      <color rgb="FF00CC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FF00"/>
      <name val="Calibri"/>
      <family val="2"/>
      <charset val="204"/>
      <scheme val="minor"/>
    </font>
    <font>
      <b/>
      <sz val="10"/>
      <color rgb="FF00FF00"/>
      <name val="Calibri"/>
      <family val="2"/>
      <charset val="204"/>
      <scheme val="minor"/>
    </font>
    <font>
      <sz val="10"/>
      <color rgb="FF000000"/>
      <name val="Calibri Light"/>
      <family val="2"/>
      <charset val="204"/>
    </font>
    <font>
      <sz val="10"/>
      <color rgb="FF000000"/>
      <name val="Calibri"/>
      <family val="2"/>
      <charset val="204"/>
    </font>
    <font>
      <sz val="10"/>
      <color theme="1" tint="0.24997711111789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4" tint="-0.49998474074526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4EAF2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3" fillId="0" borderId="0"/>
    <xf numFmtId="9" fontId="2" fillId="0" borderId="0" applyFont="0" applyFill="0" applyBorder="0" applyAlignment="0" applyProtection="0"/>
  </cellStyleXfs>
  <cellXfs count="115">
    <xf numFmtId="0" fontId="0" fillId="0" borderId="0" xfId="0"/>
    <xf numFmtId="10" fontId="20" fillId="0" borderId="1" xfId="2" applyNumberFormat="1" applyFont="1" applyFill="1" applyBorder="1" applyAlignment="1" applyProtection="1">
      <alignment horizontal="right" vertical="center"/>
      <protection locked="0"/>
    </xf>
    <xf numFmtId="10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20" fillId="7" borderId="1" xfId="2" applyNumberFormat="1" applyFont="1" applyFill="1" applyBorder="1" applyAlignment="1" applyProtection="1">
      <alignment horizontal="right" vertical="center"/>
      <protection locked="0"/>
    </xf>
    <xf numFmtId="10" fontId="27" fillId="2" borderId="1" xfId="1" applyNumberFormat="1" applyFont="1" applyFill="1" applyBorder="1" applyAlignment="1" applyProtection="1">
      <alignment horizontal="right" vertical="center" wrapText="1"/>
      <protection locked="0"/>
    </xf>
    <xf numFmtId="2" fontId="27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>
      <alignment vertical="center" wrapText="1"/>
    </xf>
    <xf numFmtId="2" fontId="21" fillId="3" borderId="0" xfId="0" applyNumberFormat="1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8" fillId="8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10" fontId="30" fillId="4" borderId="0" xfId="1" applyNumberFormat="1" applyFont="1" applyFill="1" applyBorder="1" applyAlignment="1">
      <alignment vertical="center"/>
    </xf>
    <xf numFmtId="0" fontId="25" fillId="13" borderId="0" xfId="0" applyFont="1" applyFill="1" applyBorder="1" applyAlignment="1">
      <alignment vertical="center"/>
    </xf>
    <xf numFmtId="10" fontId="9" fillId="5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14" fontId="19" fillId="12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5" borderId="0" xfId="0" applyNumberFormat="1" applyFont="1" applyFill="1" applyBorder="1" applyAlignment="1" applyProtection="1">
      <alignment vertical="center" wrapText="1"/>
      <protection locked="0" hidden="1"/>
    </xf>
    <xf numFmtId="10" fontId="4" fillId="6" borderId="0" xfId="1" applyNumberFormat="1" applyFont="1" applyFill="1" applyBorder="1" applyAlignment="1" applyProtection="1">
      <alignment vertical="center" wrapText="1"/>
      <protection hidden="1"/>
    </xf>
    <xf numFmtId="4" fontId="4" fillId="6" borderId="0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6" borderId="0" xfId="0" applyFont="1" applyFill="1" applyBorder="1" applyAlignment="1" applyProtection="1">
      <alignment vertical="center" wrapText="1"/>
      <protection hidden="1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165" fontId="6" fillId="9" borderId="0" xfId="1" applyNumberFormat="1" applyFont="1" applyFill="1" applyBorder="1" applyAlignment="1" applyProtection="1">
      <alignment horizontal="center" vertical="center" wrapText="1"/>
      <protection hidden="1"/>
    </xf>
    <xf numFmtId="10" fontId="5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4" fontId="4" fillId="6" borderId="0" xfId="0" applyNumberFormat="1" applyFont="1" applyFill="1" applyBorder="1" applyAlignment="1" applyProtection="1">
      <alignment horizontal="right" vertical="center" wrapText="1"/>
      <protection hidden="1"/>
    </xf>
    <xf numFmtId="0" fontId="12" fillId="7" borderId="0" xfId="0" applyFont="1" applyFill="1" applyBorder="1" applyAlignment="1" applyProtection="1">
      <alignment horizontal="right" vertical="center" wrapText="1" indent="1"/>
      <protection hidden="1"/>
    </xf>
    <xf numFmtId="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0" xfId="0" applyFont="1" applyFill="1" applyBorder="1" applyAlignment="1" applyProtection="1">
      <alignment horizontal="center" vertical="center" wrapText="1"/>
      <protection hidden="1"/>
    </xf>
    <xf numFmtId="0" fontId="12" fillId="6" borderId="2" xfId="0" applyFont="1" applyFill="1" applyBorder="1" applyAlignment="1" applyProtection="1">
      <alignment horizontal="center" vertical="center" wrapText="1"/>
      <protection hidden="1"/>
    </xf>
    <xf numFmtId="14" fontId="12" fillId="7" borderId="2" xfId="0" applyNumberFormat="1" applyFont="1" applyFill="1" applyBorder="1" applyAlignment="1" applyProtection="1">
      <alignment horizontal="center" vertical="center" wrapText="1"/>
      <protection hidden="1"/>
    </xf>
    <xf numFmtId="4" fontId="12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vertical="center" wrapText="1"/>
      <protection hidden="1"/>
    </xf>
    <xf numFmtId="14" fontId="6" fillId="0" borderId="0" xfId="0" applyNumberFormat="1" applyFont="1" applyFill="1" applyBorder="1" applyAlignment="1" applyProtection="1">
      <alignment vertical="center" wrapText="1"/>
      <protection hidden="1"/>
    </xf>
    <xf numFmtId="10" fontId="20" fillId="13" borderId="1" xfId="2" applyNumberFormat="1" applyFont="1" applyFill="1" applyBorder="1" applyAlignment="1" applyProtection="1">
      <alignment horizontal="right" vertical="center"/>
      <protection locked="0"/>
    </xf>
    <xf numFmtId="0" fontId="6" fillId="1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2" fontId="3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31" fillId="3" borderId="1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wrapText="1"/>
      <protection locked="0"/>
    </xf>
    <xf numFmtId="0" fontId="3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10" fontId="10" fillId="7" borderId="1" xfId="2" applyNumberFormat="1" applyFont="1" applyFill="1" applyBorder="1" applyAlignment="1" applyProtection="1">
      <alignment horizontal="right" vertical="center" wrapText="1"/>
      <protection locked="0"/>
    </xf>
    <xf numFmtId="10" fontId="34" fillId="0" borderId="1" xfId="0" applyNumberFormat="1" applyFont="1" applyBorder="1"/>
    <xf numFmtId="0" fontId="9" fillId="13" borderId="0" xfId="0" applyFont="1" applyFill="1" applyBorder="1" applyAlignment="1">
      <alignment vertical="center"/>
    </xf>
    <xf numFmtId="4" fontId="4" fillId="6" borderId="0" xfId="0" applyNumberFormat="1" applyFont="1" applyFill="1" applyBorder="1" applyAlignment="1" applyProtection="1">
      <alignment horizontal="right" vertical="center" wrapText="1" indent="1"/>
      <protection hidden="1"/>
    </xf>
    <xf numFmtId="10" fontId="4" fillId="6" borderId="0" xfId="1" applyNumberFormat="1" applyFont="1" applyFill="1" applyBorder="1" applyAlignment="1" applyProtection="1">
      <alignment horizontal="right" vertical="center" wrapText="1" indent="1"/>
      <protection hidden="1"/>
    </xf>
    <xf numFmtId="2" fontId="31" fillId="16" borderId="0" xfId="0" applyNumberFormat="1" applyFont="1" applyFill="1" applyBorder="1" applyAlignment="1">
      <alignment horizontal="right" vertical="center" wrapText="1"/>
    </xf>
    <xf numFmtId="10" fontId="25" fillId="3" borderId="0" xfId="1" applyNumberFormat="1" applyFont="1" applyFill="1" applyBorder="1" applyAlignment="1">
      <alignment vertical="center"/>
    </xf>
    <xf numFmtId="165" fontId="6" fillId="9" borderId="3" xfId="1" applyNumberFormat="1" applyFont="1" applyFill="1" applyBorder="1" applyAlignment="1" applyProtection="1">
      <alignment horizontal="center" vertical="center" wrapText="1"/>
      <protection hidden="1"/>
    </xf>
    <xf numFmtId="10" fontId="6" fillId="9" borderId="0" xfId="1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0" fontId="5" fillId="0" borderId="0" xfId="1" applyNumberFormat="1" applyFont="1" applyFill="1" applyBorder="1" applyAlignment="1" applyProtection="1">
      <alignment vertical="center" wrapText="1"/>
      <protection hidden="1"/>
    </xf>
    <xf numFmtId="1" fontId="36" fillId="4" borderId="0" xfId="0" applyNumberFormat="1" applyFont="1" applyFill="1" applyBorder="1" applyAlignment="1">
      <alignment vertical="center"/>
    </xf>
    <xf numFmtId="1" fontId="35" fillId="4" borderId="0" xfId="0" applyNumberFormat="1" applyFont="1" applyFill="1" applyBorder="1" applyAlignment="1">
      <alignment vertical="center"/>
    </xf>
    <xf numFmtId="10" fontId="37" fillId="0" borderId="4" xfId="0" applyNumberFormat="1" applyFont="1" applyBorder="1" applyAlignment="1">
      <alignment horizontal="center" vertical="center"/>
    </xf>
    <xf numFmtId="10" fontId="37" fillId="0" borderId="5" xfId="0" applyNumberFormat="1" applyFont="1" applyBorder="1" applyAlignment="1">
      <alignment horizontal="center" vertical="center"/>
    </xf>
    <xf numFmtId="10" fontId="37" fillId="0" borderId="6" xfId="0" applyNumberFormat="1" applyFont="1" applyBorder="1" applyAlignment="1">
      <alignment horizontal="center" vertical="center" wrapText="1"/>
    </xf>
    <xf numFmtId="0" fontId="9" fillId="5" borderId="0" xfId="0" applyNumberFormat="1" applyFont="1" applyFill="1" applyBorder="1" applyAlignment="1">
      <alignment vertical="center"/>
    </xf>
    <xf numFmtId="10" fontId="20" fillId="0" borderId="1" xfId="2" applyNumberFormat="1" applyFont="1" applyFill="1" applyBorder="1" applyAlignment="1" applyProtection="1">
      <alignment horizontal="right" vertical="center"/>
      <protection locked="0"/>
    </xf>
    <xf numFmtId="10" fontId="10" fillId="0" borderId="1" xfId="2" applyNumberFormat="1" applyFont="1" applyFill="1" applyBorder="1" applyAlignment="1" applyProtection="1">
      <alignment horizontal="right" vertical="center" wrapText="1"/>
      <protection locked="0"/>
    </xf>
    <xf numFmtId="10" fontId="20" fillId="7" borderId="1" xfId="2" applyNumberFormat="1" applyFont="1" applyFill="1" applyBorder="1" applyAlignment="1" applyProtection="1">
      <alignment horizontal="right" vertical="center"/>
      <protection locked="0"/>
    </xf>
    <xf numFmtId="2" fontId="27" fillId="2" borderId="1" xfId="2" applyNumberFormat="1" applyFont="1" applyFill="1" applyBorder="1" applyAlignment="1" applyProtection="1">
      <alignment horizontal="right" vertical="center" wrapText="1"/>
      <protection locked="0"/>
    </xf>
    <xf numFmtId="2" fontId="27" fillId="16" borderId="1" xfId="2" applyNumberFormat="1" applyFont="1" applyFill="1" applyBorder="1" applyAlignment="1" applyProtection="1">
      <alignment horizontal="right" vertical="center" wrapText="1"/>
      <protection locked="0"/>
    </xf>
    <xf numFmtId="10" fontId="20" fillId="16" borderId="1" xfId="2" applyNumberFormat="1" applyFont="1" applyFill="1" applyBorder="1" applyAlignment="1" applyProtection="1">
      <alignment horizontal="right" vertical="center"/>
      <protection locked="0"/>
    </xf>
    <xf numFmtId="10" fontId="10" fillId="16" borderId="1" xfId="2" applyNumberFormat="1" applyFont="1" applyFill="1" applyBorder="1" applyAlignment="1" applyProtection="1">
      <alignment horizontal="right" vertical="center" wrapText="1"/>
      <protection locked="0"/>
    </xf>
    <xf numFmtId="10" fontId="38" fillId="0" borderId="10" xfId="0" applyNumberFormat="1" applyFont="1" applyBorder="1" applyAlignment="1">
      <alignment horizontal="right" vertical="center" wrapText="1"/>
    </xf>
    <xf numFmtId="10" fontId="38" fillId="0" borderId="11" xfId="0" applyNumberFormat="1" applyFont="1" applyBorder="1" applyAlignment="1">
      <alignment horizontal="right" vertical="center" wrapText="1"/>
    </xf>
    <xf numFmtId="10" fontId="38" fillId="0" borderId="12" xfId="0" applyNumberFormat="1" applyFont="1" applyBorder="1" applyAlignment="1">
      <alignment horizontal="right" vertical="center" wrapText="1"/>
    </xf>
    <xf numFmtId="10" fontId="38" fillId="0" borderId="6" xfId="0" applyNumberFormat="1" applyFont="1" applyBorder="1" applyAlignment="1">
      <alignment horizontal="right" vertical="center" wrapText="1"/>
    </xf>
    <xf numFmtId="10" fontId="25" fillId="8" borderId="0" xfId="1" applyNumberFormat="1" applyFont="1" applyFill="1" applyBorder="1" applyAlignment="1">
      <alignment vertical="center"/>
    </xf>
    <xf numFmtId="10" fontId="39" fillId="2" borderId="0" xfId="1" applyNumberFormat="1" applyFont="1" applyFill="1" applyBorder="1" applyAlignment="1">
      <alignment vertical="center"/>
    </xf>
    <xf numFmtId="165" fontId="1" fillId="9" borderId="0" xfId="1" applyNumberFormat="1" applyFont="1" applyFill="1" applyBorder="1" applyAlignment="1" applyProtection="1">
      <alignment horizontal="center" vertical="center" wrapText="1"/>
      <protection hidden="1"/>
    </xf>
    <xf numFmtId="165" fontId="4" fillId="6" borderId="0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0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 applyProtection="1">
      <alignment horizontal="center" vertical="top"/>
      <protection hidden="1"/>
    </xf>
    <xf numFmtId="0" fontId="41" fillId="16" borderId="1" xfId="0" applyFont="1" applyFill="1" applyBorder="1" applyAlignment="1" applyProtection="1">
      <alignment horizontal="center" vertical="top"/>
      <protection hidden="1"/>
    </xf>
    <xf numFmtId="0" fontId="42" fillId="0" borderId="1" xfId="0" applyFont="1" applyBorder="1" applyAlignment="1" applyProtection="1">
      <alignment horizontal="center" vertical="top"/>
      <protection hidden="1"/>
    </xf>
    <xf numFmtId="0" fontId="41" fillId="16" borderId="1" xfId="0" applyFont="1" applyFill="1" applyBorder="1" applyAlignment="1" applyProtection="1">
      <alignment horizontal="center" vertical="top" wrapText="1"/>
      <protection hidden="1"/>
    </xf>
    <xf numFmtId="0" fontId="43" fillId="0" borderId="1" xfId="0" applyFont="1" applyBorder="1" applyAlignment="1" applyProtection="1">
      <alignment horizontal="center" vertical="top"/>
      <protection hidden="1"/>
    </xf>
    <xf numFmtId="0" fontId="43" fillId="0" borderId="1" xfId="0" applyFont="1" applyBorder="1" applyAlignment="1" applyProtection="1">
      <alignment horizontal="center" vertical="top" wrapText="1"/>
      <protection hidden="1"/>
    </xf>
    <xf numFmtId="9" fontId="43" fillId="0" borderId="1" xfId="0" applyNumberFormat="1" applyFont="1" applyBorder="1" applyAlignment="1" applyProtection="1">
      <alignment horizontal="center" vertical="top"/>
      <protection hidden="1"/>
    </xf>
    <xf numFmtId="10" fontId="43" fillId="0" borderId="1" xfId="0" applyNumberFormat="1" applyFont="1" applyBorder="1" applyAlignment="1" applyProtection="1">
      <alignment horizontal="center" vertical="top" wrapText="1"/>
      <protection hidden="1"/>
    </xf>
    <xf numFmtId="166" fontId="20" fillId="0" borderId="1" xfId="2" applyNumberFormat="1" applyFont="1" applyFill="1" applyBorder="1" applyAlignment="1" applyProtection="1">
      <alignment horizontal="right" vertical="center"/>
      <protection locked="0"/>
    </xf>
    <xf numFmtId="166" fontId="20" fillId="7" borderId="1" xfId="2" applyNumberFormat="1" applyFont="1" applyFill="1" applyBorder="1" applyAlignment="1" applyProtection="1">
      <alignment horizontal="right" vertical="center"/>
      <protection locked="0"/>
    </xf>
    <xf numFmtId="10" fontId="4" fillId="6" borderId="0" xfId="0" applyNumberFormat="1" applyFont="1" applyFill="1" applyBorder="1" applyAlignment="1" applyProtection="1">
      <alignment horizontal="right" vertical="center" wrapText="1"/>
      <protection hidden="1"/>
    </xf>
    <xf numFmtId="10" fontId="9" fillId="2" borderId="0" xfId="1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 applyProtection="1">
      <alignment horizontal="left" vertical="center" wrapText="1" indent="1"/>
      <protection hidden="1"/>
    </xf>
    <xf numFmtId="0" fontId="4" fillId="6" borderId="0" xfId="4" applyFont="1" applyFill="1" applyBorder="1" applyAlignment="1" applyProtection="1">
      <alignment horizontal="left" vertical="center" indent="1"/>
      <protection hidden="1"/>
    </xf>
    <xf numFmtId="0" fontId="15" fillId="11" borderId="0" xfId="0" applyFont="1" applyFill="1" applyBorder="1" applyAlignment="1" applyProtection="1">
      <alignment horizontal="center" vertical="center" wrapText="1"/>
      <protection hidden="1"/>
    </xf>
    <xf numFmtId="0" fontId="15" fillId="14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6" borderId="0" xfId="0" applyFont="1" applyFill="1" applyBorder="1" applyAlignment="1" applyProtection="1">
      <alignment horizontal="left" vertical="center" wrapText="1" indent="1"/>
    </xf>
    <xf numFmtId="0" fontId="29" fillId="15" borderId="1" xfId="0" applyFont="1" applyFill="1" applyBorder="1" applyAlignment="1" applyProtection="1">
      <alignment horizontal="center" vertical="center" wrapText="1"/>
      <protection locked="0"/>
    </xf>
    <xf numFmtId="0" fontId="29" fillId="15" borderId="7" xfId="0" applyFont="1" applyFill="1" applyBorder="1" applyAlignment="1" applyProtection="1">
      <alignment horizontal="center" vertical="center" wrapText="1"/>
      <protection locked="0"/>
    </xf>
    <xf numFmtId="0" fontId="29" fillId="15" borderId="8" xfId="0" applyFont="1" applyFill="1" applyBorder="1" applyAlignment="1" applyProtection="1">
      <alignment horizontal="center" vertical="center" wrapText="1"/>
      <protection locked="0"/>
    </xf>
    <xf numFmtId="0" fontId="29" fillId="15" borderId="9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 builtinId="0"/>
    <cellStyle name="Percent" xfId="1" builtinId="5"/>
    <cellStyle name="Percent 2" xfId="6"/>
    <cellStyle name="Percent 2 3" xfId="2"/>
    <cellStyle name="Обычный 2" xfId="4"/>
    <cellStyle name="Обычный 2 2" xfId="5"/>
    <cellStyle name="Процентный 5" xfId="3"/>
  </cellStyles>
  <dxfs count="18">
    <dxf>
      <numFmt numFmtId="14" formatCode="0.00%"/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numFmt numFmtId="14" formatCode="0.00%"/>
      <fill>
        <patternFill>
          <bgColor rgb="FF00CC00"/>
        </patternFill>
      </fill>
    </dxf>
    <dxf>
      <numFmt numFmtId="14" formatCode="0.00%"/>
      <fill>
        <patternFill>
          <bgColor rgb="FF00CC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numFmt numFmtId="14" formatCode="0.00%"/>
      <fill>
        <patternFill>
          <bgColor rgb="FF00CC00"/>
        </patternFill>
      </fill>
    </dxf>
    <dxf>
      <numFmt numFmtId="14" formatCode="0.00%"/>
      <fill>
        <patternFill>
          <bgColor rgb="FF00CC00"/>
        </patternFill>
      </fill>
    </dxf>
    <dxf>
      <numFmt numFmtId="14" formatCode="0.00%"/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4EAF2E"/>
        </patternFill>
      </fill>
    </dxf>
    <dxf>
      <numFmt numFmtId="14" formatCode="0.00%"/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4EAF2E"/>
      <color rgb="FF00FF00"/>
      <color rgb="FF00CC00"/>
      <color rgb="FFFF6600"/>
      <color rgb="FF33CC33"/>
      <color rgb="FF33B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6" dropStyle="combo" dx="16" fmlaLink="WorkWS!$D$1" fmlaRange="WorkWS!$D$3:$D$8" noThreeD="1" sel="3" val="0"/>
</file>

<file path=xl/ctrlProps/ctrlProp2.xml><?xml version="1.0" encoding="utf-8"?>
<formControlPr xmlns="http://schemas.microsoft.com/office/spreadsheetml/2009/9/main" objectType="Drop" dropLines="2" dropStyle="combo" dx="16" fmlaLink="WorkWS!$F$1" fmlaRange="WorkWS!$F$3:$F$4" noThreeD="1" sel="1" val="0"/>
</file>

<file path=xl/ctrlProps/ctrlProp3.xml><?xml version="1.0" encoding="utf-8"?>
<formControlPr xmlns="http://schemas.microsoft.com/office/spreadsheetml/2009/9/main" objectType="Drop" dropLines="2" dropStyle="combo" dx="16" fmlaLink="WorkWS!$H$1" fmlaRange="WorkWS!$H$3:$H$4" noThreeD="1" sel="2" val="0"/>
</file>

<file path=xl/ctrlProps/ctrlProp4.xml><?xml version="1.0" encoding="utf-8"?>
<formControlPr xmlns="http://schemas.microsoft.com/office/spreadsheetml/2009/9/main" objectType="Drop" dropLines="2" dropStyle="combo" dx="16" fmlaLink="WorkWS!$I$1" fmlaRange="WorkWS!$I$3:$I$4" noThreeD="1" sel="1" val="0"/>
</file>

<file path=xl/ctrlProps/ctrlProp5.xml><?xml version="1.0" encoding="utf-8"?>
<formControlPr xmlns="http://schemas.microsoft.com/office/spreadsheetml/2009/9/main" objectType="Drop" dropLines="5" dropStyle="combo" dx="16" fmlaLink="WorkWS!$J$1" fmlaRange="WorkWS!$K$3:$K$7" noThreeD="1" sel="1" val="0"/>
</file>

<file path=xl/ctrlProps/ctrlProp6.xml><?xml version="1.0" encoding="utf-8"?>
<formControlPr xmlns="http://schemas.microsoft.com/office/spreadsheetml/2009/9/main" objectType="Drop" dropLines="1" dropStyle="combo" dx="16" fmlaLink="WorkWS!$N$1" fmlaRange="WorkWS!$N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26" name="Drop Down 3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100852</xdr:colOff>
      <xdr:row>2</xdr:row>
      <xdr:rowOff>156882</xdr:rowOff>
    </xdr:from>
    <xdr:to>
      <xdr:col>3</xdr:col>
      <xdr:colOff>836518</xdr:colOff>
      <xdr:row>2</xdr:row>
      <xdr:rowOff>626782</xdr:rowOff>
    </xdr:to>
    <xdr:pic>
      <xdr:nvPicPr>
        <xdr:cNvPr id="9" name="Picture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2" y="470647"/>
          <a:ext cx="1990725" cy="4699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1209675</xdr:colOff>
          <xdr:row>6</xdr:row>
          <xdr:rowOff>0</xdr:rowOff>
        </xdr:from>
        <xdr:to>
          <xdr:col>6</xdr:col>
          <xdr:colOff>190500</xdr:colOff>
          <xdr:row>6</xdr:row>
          <xdr:rowOff>180975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1238250</xdr:colOff>
          <xdr:row>24</xdr:row>
          <xdr:rowOff>0</xdr:rowOff>
        </xdr:from>
        <xdr:to>
          <xdr:col>6</xdr:col>
          <xdr:colOff>1209675</xdr:colOff>
          <xdr:row>25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CC00"/>
    <pageSetUpPr fitToPage="1"/>
  </sheetPr>
  <dimension ref="A1:T106"/>
  <sheetViews>
    <sheetView showGridLines="0" tabSelected="1" view="pageBreakPreview" topLeftCell="A3" zoomScale="85" zoomScaleNormal="100" zoomScaleSheetLayoutView="85" workbookViewId="0">
      <selection activeCell="N12" sqref="N12"/>
    </sheetView>
  </sheetViews>
  <sheetFormatPr defaultColWidth="9.140625" defaultRowHeight="15" x14ac:dyDescent="0.2"/>
  <cols>
    <col min="1" max="1" width="6.28515625" style="21" customWidth="1"/>
    <col min="2" max="2" width="7.42578125" style="21" customWidth="1"/>
    <col min="3" max="3" width="5.140625" style="21" customWidth="1"/>
    <col min="4" max="8" width="18.140625" style="21" customWidth="1"/>
    <col min="9" max="9" width="14" style="21" customWidth="1"/>
    <col min="10" max="10" width="15.85546875" style="21" customWidth="1"/>
    <col min="11" max="12" width="9.140625" style="21"/>
    <col min="13" max="13" width="3" style="21" bestFit="1" customWidth="1"/>
    <col min="14" max="14" width="30.42578125" style="21" bestFit="1" customWidth="1"/>
    <col min="15" max="15" width="19.7109375" style="21" customWidth="1"/>
    <col min="16" max="16" width="14.7109375" style="21" customWidth="1"/>
    <col min="17" max="17" width="22" style="21" bestFit="1" customWidth="1"/>
    <col min="18" max="18" width="31.140625" style="21" bestFit="1" customWidth="1"/>
    <col min="19" max="19" width="19.85546875" style="21" bestFit="1" customWidth="1"/>
    <col min="20" max="20" width="21.5703125" style="21" hidden="1" customWidth="1"/>
    <col min="21" max="16384" width="9.140625" style="21"/>
  </cols>
  <sheetData>
    <row r="1" spans="1:20" s="18" customFormat="1" ht="12" hidden="1" x14ac:dyDescent="0.2"/>
    <row r="2" spans="1:20" s="18" customFormat="1" ht="12" hidden="1" x14ac:dyDescent="0.2"/>
    <row r="3" spans="1:20" s="18" customFormat="1" ht="52.5" customHeight="1" x14ac:dyDescent="0.2"/>
    <row r="4" spans="1:20" s="19" customFormat="1" ht="42.75" customHeight="1" x14ac:dyDescent="0.2">
      <c r="A4" s="107" t="s">
        <v>84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20" s="20" customFormat="1" ht="23.25" hidden="1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</row>
    <row r="6" spans="1:20" ht="8.25" customHeight="1" x14ac:dyDescent="0.2"/>
    <row r="7" spans="1:20" ht="15" customHeight="1" x14ac:dyDescent="0.2">
      <c r="C7" s="106" t="s">
        <v>38</v>
      </c>
      <c r="D7" s="106"/>
      <c r="E7" s="106"/>
      <c r="G7" s="45"/>
      <c r="I7" s="22" t="s">
        <v>19</v>
      </c>
      <c r="J7" s="23">
        <f ca="1">TODAY()</f>
        <v>44243</v>
      </c>
      <c r="M7" s="92"/>
      <c r="N7" s="92"/>
      <c r="O7" s="92"/>
      <c r="P7" s="93" t="s">
        <v>62</v>
      </c>
      <c r="Q7" s="93" t="s">
        <v>63</v>
      </c>
      <c r="R7" s="92"/>
      <c r="S7" s="92"/>
      <c r="T7" s="92"/>
    </row>
    <row r="8" spans="1:20" ht="15" customHeight="1" x14ac:dyDescent="0.2">
      <c r="C8" s="106" t="s">
        <v>27</v>
      </c>
      <c r="D8" s="106"/>
      <c r="E8" s="106"/>
      <c r="F8" s="24">
        <v>500000</v>
      </c>
      <c r="M8" s="94"/>
      <c r="N8" s="95" t="s">
        <v>64</v>
      </c>
      <c r="O8" s="96" t="s">
        <v>65</v>
      </c>
      <c r="P8" s="96" t="s">
        <v>66</v>
      </c>
      <c r="Q8" s="97" t="s">
        <v>67</v>
      </c>
      <c r="R8" s="97" t="s">
        <v>68</v>
      </c>
      <c r="S8" s="97" t="s">
        <v>69</v>
      </c>
      <c r="T8" s="97" t="s">
        <v>58</v>
      </c>
    </row>
    <row r="9" spans="1:20" ht="15" customHeight="1" x14ac:dyDescent="0.2">
      <c r="C9" s="105" t="s">
        <v>28</v>
      </c>
      <c r="D9" s="105"/>
      <c r="E9" s="105"/>
      <c r="F9" s="24">
        <f>F8*0.5</f>
        <v>250000</v>
      </c>
      <c r="G9" s="25">
        <f>F9/F8</f>
        <v>0.5</v>
      </c>
      <c r="I9" s="109"/>
      <c r="J9" s="109"/>
      <c r="M9" s="94">
        <v>1</v>
      </c>
      <c r="N9" s="96" t="s">
        <v>83</v>
      </c>
      <c r="O9" s="98">
        <v>0.2</v>
      </c>
      <c r="P9" s="96" t="s">
        <v>70</v>
      </c>
      <c r="Q9" s="97" t="s">
        <v>71</v>
      </c>
      <c r="R9" s="97" t="s">
        <v>59</v>
      </c>
      <c r="S9" s="99">
        <v>0</v>
      </c>
      <c r="T9" s="97" t="s">
        <v>60</v>
      </c>
    </row>
    <row r="10" spans="1:20" ht="15" customHeight="1" x14ac:dyDescent="0.2">
      <c r="C10" s="105" t="s">
        <v>26</v>
      </c>
      <c r="D10" s="105"/>
      <c r="E10" s="105"/>
      <c r="F10" s="26">
        <f>F8-F9</f>
        <v>250000</v>
      </c>
      <c r="G10" s="21" t="str">
        <f>IF(G9&lt;20%,"INCORRECT DownPayment","")</f>
        <v/>
      </c>
      <c r="I10" s="109"/>
      <c r="J10" s="109"/>
      <c r="M10" s="94">
        <v>2</v>
      </c>
      <c r="N10" s="96" t="s">
        <v>83</v>
      </c>
      <c r="O10" s="98">
        <v>0.3</v>
      </c>
      <c r="P10" s="96" t="s">
        <v>70</v>
      </c>
      <c r="Q10" s="97" t="s">
        <v>71</v>
      </c>
      <c r="R10" s="97" t="s">
        <v>59</v>
      </c>
      <c r="S10" s="99">
        <v>0</v>
      </c>
      <c r="T10" s="97" t="s">
        <v>61</v>
      </c>
    </row>
    <row r="11" spans="1:20" ht="15" customHeight="1" x14ac:dyDescent="0.2">
      <c r="C11" s="27"/>
      <c r="D11" s="27"/>
      <c r="E11" s="27"/>
      <c r="I11" s="28"/>
      <c r="J11" s="28"/>
      <c r="M11" s="94">
        <v>3</v>
      </c>
      <c r="N11" s="96" t="s">
        <v>83</v>
      </c>
      <c r="O11" s="98">
        <v>0.3</v>
      </c>
      <c r="P11" s="96" t="s">
        <v>72</v>
      </c>
      <c r="Q11" s="97" t="s">
        <v>73</v>
      </c>
      <c r="R11" s="97" t="s">
        <v>59</v>
      </c>
      <c r="S11" s="99">
        <v>0.01</v>
      </c>
      <c r="T11" s="97" t="s">
        <v>60</v>
      </c>
    </row>
    <row r="12" spans="1:20" ht="15" customHeight="1" x14ac:dyDescent="0.2">
      <c r="C12" s="105" t="s">
        <v>12</v>
      </c>
      <c r="D12" s="105"/>
      <c r="E12" s="105"/>
      <c r="F12" s="29"/>
      <c r="M12" s="94">
        <v>4</v>
      </c>
      <c r="N12" s="96" t="s">
        <v>83</v>
      </c>
      <c r="O12" s="98">
        <v>0.4</v>
      </c>
      <c r="P12" s="96" t="s">
        <v>70</v>
      </c>
      <c r="Q12" s="97" t="s">
        <v>71</v>
      </c>
      <c r="R12" s="97" t="s">
        <v>59</v>
      </c>
      <c r="S12" s="99">
        <v>0</v>
      </c>
      <c r="T12" s="97" t="s">
        <v>61</v>
      </c>
    </row>
    <row r="13" spans="1:20" ht="15" customHeight="1" x14ac:dyDescent="0.2">
      <c r="C13" s="105" t="s">
        <v>51</v>
      </c>
      <c r="D13" s="105"/>
      <c r="E13" s="105"/>
      <c r="F13" s="61">
        <f>VLOOKUP(WorkWS!L1,ProductsWS!A:H,4,0)</f>
        <v>0</v>
      </c>
      <c r="M13" s="94">
        <v>5</v>
      </c>
      <c r="N13" s="96" t="s">
        <v>83</v>
      </c>
      <c r="O13" s="98">
        <v>0.4</v>
      </c>
      <c r="P13" s="96" t="s">
        <v>72</v>
      </c>
      <c r="Q13" s="97" t="s">
        <v>73</v>
      </c>
      <c r="R13" s="97" t="s">
        <v>59</v>
      </c>
      <c r="S13" s="99">
        <v>0</v>
      </c>
    </row>
    <row r="14" spans="1:20" ht="15" customHeight="1" x14ac:dyDescent="0.2">
      <c r="C14" s="27"/>
      <c r="D14" s="27"/>
      <c r="E14" s="27"/>
      <c r="M14" s="94">
        <v>6</v>
      </c>
      <c r="N14" s="96" t="s">
        <v>83</v>
      </c>
      <c r="O14" s="98">
        <v>0.4</v>
      </c>
      <c r="P14" s="96" t="s">
        <v>74</v>
      </c>
      <c r="Q14" s="97" t="s">
        <v>75</v>
      </c>
      <c r="R14" s="97" t="s">
        <v>59</v>
      </c>
      <c r="S14" s="99">
        <v>1.4999999999999999E-2</v>
      </c>
    </row>
    <row r="15" spans="1:20" x14ac:dyDescent="0.2">
      <c r="C15" s="105" t="s">
        <v>29</v>
      </c>
      <c r="D15" s="105"/>
      <c r="E15" s="105"/>
      <c r="F15" s="66">
        <f>IF(G9&lt;20%,"No Conditions",VLOOKUP(WorkWS!L1,ProductsWS!A:H,6,0))</f>
        <v>1E-4</v>
      </c>
      <c r="M15" s="94">
        <v>7</v>
      </c>
      <c r="N15" s="96" t="s">
        <v>83</v>
      </c>
      <c r="O15" s="98">
        <v>0.5</v>
      </c>
      <c r="P15" s="96" t="s">
        <v>70</v>
      </c>
      <c r="Q15" s="97" t="s">
        <v>71</v>
      </c>
      <c r="R15" s="97" t="s">
        <v>59</v>
      </c>
      <c r="S15" s="99">
        <v>0</v>
      </c>
    </row>
    <row r="16" spans="1:20" x14ac:dyDescent="0.2">
      <c r="C16" s="105" t="s">
        <v>53</v>
      </c>
      <c r="D16" s="105"/>
      <c r="E16" s="105"/>
      <c r="F16" s="62">
        <f>VLOOKUP(WorkWS!L1,ProductsWS!A:H,5,0)</f>
        <v>0</v>
      </c>
      <c r="I16" s="28"/>
      <c r="J16" s="28"/>
      <c r="M16" s="94">
        <v>8</v>
      </c>
      <c r="N16" s="96" t="s">
        <v>83</v>
      </c>
      <c r="O16" s="98">
        <v>0.5</v>
      </c>
      <c r="P16" s="96" t="s">
        <v>72</v>
      </c>
      <c r="Q16" s="97" t="s">
        <v>73</v>
      </c>
      <c r="R16" s="97" t="s">
        <v>59</v>
      </c>
      <c r="S16" s="99">
        <v>0</v>
      </c>
    </row>
    <row r="17" spans="3:19" x14ac:dyDescent="0.2">
      <c r="C17" s="105" t="s">
        <v>30</v>
      </c>
      <c r="D17" s="105"/>
      <c r="E17" s="105"/>
      <c r="F17" s="66">
        <f>VLOOKUP(WorkWS!L1,ProductsWS!A:H,7,0)</f>
        <v>0</v>
      </c>
      <c r="I17" s="109"/>
      <c r="J17" s="109"/>
      <c r="M17" s="94">
        <v>9</v>
      </c>
      <c r="N17" s="96" t="s">
        <v>83</v>
      </c>
      <c r="O17" s="98">
        <v>0.5</v>
      </c>
      <c r="P17" s="96" t="s">
        <v>74</v>
      </c>
      <c r="Q17" s="97" t="s">
        <v>75</v>
      </c>
      <c r="R17" s="97" t="s">
        <v>59</v>
      </c>
      <c r="S17" s="99">
        <v>0</v>
      </c>
    </row>
    <row r="18" spans="3:19" x14ac:dyDescent="0.2">
      <c r="C18" s="110" t="s">
        <v>44</v>
      </c>
      <c r="D18" s="110"/>
      <c r="E18" s="110"/>
      <c r="F18" s="32">
        <f>IFERROR(IF(WorkWS!I1=2,(F20+F10+F25)*F17,(F10+F25)*F17),"No Conditions")</f>
        <v>0</v>
      </c>
      <c r="G18" s="32"/>
      <c r="I18" s="46"/>
      <c r="J18" s="46"/>
      <c r="M18" s="94">
        <v>10</v>
      </c>
      <c r="N18" s="96" t="s">
        <v>83</v>
      </c>
      <c r="O18" s="98">
        <v>0.5</v>
      </c>
      <c r="P18" s="96" t="s">
        <v>76</v>
      </c>
      <c r="Q18" s="97" t="s">
        <v>77</v>
      </c>
      <c r="R18" s="97" t="s">
        <v>59</v>
      </c>
      <c r="S18" s="99">
        <v>1.4999999999999999E-2</v>
      </c>
    </row>
    <row r="19" spans="3:19" ht="15" customHeight="1" x14ac:dyDescent="0.2">
      <c r="C19" s="105" t="s">
        <v>31</v>
      </c>
      <c r="D19" s="105"/>
      <c r="E19" s="105"/>
      <c r="F19" s="33">
        <v>5.9900000000000002E-2</v>
      </c>
      <c r="I19" s="34"/>
      <c r="J19" s="34"/>
      <c r="M19" s="94">
        <v>11</v>
      </c>
      <c r="N19" s="96" t="s">
        <v>83</v>
      </c>
      <c r="O19" s="98">
        <v>0.6</v>
      </c>
      <c r="P19" s="96" t="s">
        <v>70</v>
      </c>
      <c r="Q19" s="97" t="s">
        <v>71</v>
      </c>
      <c r="R19" s="97" t="s">
        <v>59</v>
      </c>
      <c r="S19" s="99">
        <v>0</v>
      </c>
    </row>
    <row r="20" spans="3:19" ht="15" customHeight="1" x14ac:dyDescent="0.2">
      <c r="C20" s="110" t="s">
        <v>45</v>
      </c>
      <c r="D20" s="110"/>
      <c r="E20" s="110"/>
      <c r="F20" s="32">
        <f>F8*F19</f>
        <v>29950</v>
      </c>
      <c r="G20" s="32"/>
      <c r="I20" s="46"/>
      <c r="J20" s="46"/>
      <c r="M20" s="94">
        <v>12</v>
      </c>
      <c r="N20" s="96" t="s">
        <v>83</v>
      </c>
      <c r="O20" s="98">
        <v>0.6</v>
      </c>
      <c r="P20" s="96" t="s">
        <v>72</v>
      </c>
      <c r="Q20" s="97" t="s">
        <v>73</v>
      </c>
      <c r="R20" s="97" t="s">
        <v>59</v>
      </c>
      <c r="S20" s="99">
        <v>0</v>
      </c>
    </row>
    <row r="21" spans="3:19" x14ac:dyDescent="0.2">
      <c r="C21" s="105" t="s">
        <v>41</v>
      </c>
      <c r="D21" s="105"/>
      <c r="E21" s="105"/>
      <c r="F21" s="33">
        <v>0</v>
      </c>
      <c r="G21" s="65">
        <f>F29*F21</f>
        <v>0</v>
      </c>
      <c r="I21" s="30"/>
      <c r="J21" s="31"/>
      <c r="M21" s="94">
        <v>13</v>
      </c>
      <c r="N21" s="96" t="s">
        <v>83</v>
      </c>
      <c r="O21" s="98">
        <v>0.6</v>
      </c>
      <c r="P21" s="96" t="s">
        <v>74</v>
      </c>
      <c r="Q21" s="97" t="s">
        <v>75</v>
      </c>
      <c r="R21" s="97" t="s">
        <v>59</v>
      </c>
      <c r="S21" s="99">
        <v>0</v>
      </c>
    </row>
    <row r="22" spans="3:19" x14ac:dyDescent="0.2">
      <c r="C22" s="105" t="s">
        <v>46</v>
      </c>
      <c r="D22" s="105"/>
      <c r="E22" s="105"/>
      <c r="F22" s="53">
        <v>0</v>
      </c>
      <c r="I22" s="30"/>
      <c r="J22" s="31"/>
      <c r="M22" s="94">
        <v>14</v>
      </c>
      <c r="N22" s="96" t="s">
        <v>83</v>
      </c>
      <c r="O22" s="98">
        <v>0.6</v>
      </c>
      <c r="P22" s="96" t="s">
        <v>76</v>
      </c>
      <c r="Q22" s="97" t="s">
        <v>77</v>
      </c>
      <c r="R22" s="97" t="s">
        <v>59</v>
      </c>
      <c r="S22" s="99">
        <v>0</v>
      </c>
    </row>
    <row r="23" spans="3:19" x14ac:dyDescent="0.2">
      <c r="C23" s="105" t="s">
        <v>47</v>
      </c>
      <c r="D23" s="105"/>
      <c r="E23" s="105"/>
      <c r="F23" s="53">
        <v>0</v>
      </c>
      <c r="I23" s="30"/>
      <c r="J23" s="31"/>
      <c r="M23" s="94">
        <v>15</v>
      </c>
      <c r="N23" s="96" t="s">
        <v>83</v>
      </c>
      <c r="O23" s="98">
        <v>0.7</v>
      </c>
      <c r="P23" s="96" t="s">
        <v>70</v>
      </c>
      <c r="Q23" s="97" t="s">
        <v>71</v>
      </c>
      <c r="R23" s="97" t="s">
        <v>59</v>
      </c>
      <c r="S23" s="99">
        <v>0</v>
      </c>
    </row>
    <row r="24" spans="3:19" x14ac:dyDescent="0.2">
      <c r="C24" s="105" t="s">
        <v>48</v>
      </c>
      <c r="D24" s="105"/>
      <c r="E24" s="105"/>
      <c r="F24" s="53">
        <v>0</v>
      </c>
      <c r="I24" s="30"/>
      <c r="J24" s="31"/>
      <c r="M24" s="94">
        <v>16</v>
      </c>
      <c r="N24" s="96" t="s">
        <v>83</v>
      </c>
      <c r="O24" s="98">
        <v>0.7</v>
      </c>
      <c r="P24" s="96" t="s">
        <v>72</v>
      </c>
      <c r="Q24" s="97" t="s">
        <v>73</v>
      </c>
      <c r="R24" s="97" t="s">
        <v>59</v>
      </c>
      <c r="S24" s="99">
        <v>0</v>
      </c>
    </row>
    <row r="25" spans="3:19" x14ac:dyDescent="0.2">
      <c r="C25" s="105" t="s">
        <v>55</v>
      </c>
      <c r="D25" s="105"/>
      <c r="E25" s="105"/>
      <c r="F25" s="88">
        <v>750</v>
      </c>
      <c r="I25" s="30"/>
      <c r="J25" s="31"/>
      <c r="M25" s="94">
        <v>17</v>
      </c>
      <c r="N25" s="96" t="s">
        <v>83</v>
      </c>
      <c r="O25" s="98">
        <v>0.7</v>
      </c>
      <c r="P25" s="96" t="s">
        <v>74</v>
      </c>
      <c r="Q25" s="97" t="s">
        <v>75</v>
      </c>
      <c r="R25" s="97" t="s">
        <v>59</v>
      </c>
      <c r="S25" s="99">
        <v>0</v>
      </c>
    </row>
    <row r="26" spans="3:19" x14ac:dyDescent="0.2">
      <c r="C26" s="105" t="s">
        <v>56</v>
      </c>
      <c r="D26" s="105"/>
      <c r="E26" s="105"/>
      <c r="F26" s="53">
        <v>0</v>
      </c>
      <c r="I26" s="30"/>
      <c r="J26" s="31"/>
      <c r="M26" s="94">
        <v>18</v>
      </c>
      <c r="N26" s="96" t="s">
        <v>83</v>
      </c>
      <c r="O26" s="98">
        <v>0.7</v>
      </c>
      <c r="P26" s="96" t="s">
        <v>76</v>
      </c>
      <c r="Q26" s="97" t="s">
        <v>77</v>
      </c>
      <c r="R26" s="97" t="s">
        <v>59</v>
      </c>
      <c r="S26" s="99">
        <v>0</v>
      </c>
    </row>
    <row r="27" spans="3:19" x14ac:dyDescent="0.2">
      <c r="C27" s="105" t="s">
        <v>49</v>
      </c>
      <c r="D27" s="105"/>
      <c r="E27" s="105"/>
      <c r="F27" s="89">
        <f>IFERROR(IF(WorkWS!H1=2,0,F18)+G21+F22+F23+F26+F24+IF(WorkWS!I1=2,0,F20),"No Conditions")</f>
        <v>29950</v>
      </c>
      <c r="I27" s="30"/>
      <c r="J27" s="31"/>
    </row>
    <row r="28" spans="3:19" x14ac:dyDescent="0.2">
      <c r="I28" s="30"/>
      <c r="J28" s="31"/>
    </row>
    <row r="29" spans="3:19" x14ac:dyDescent="0.2">
      <c r="C29" s="105" t="s">
        <v>32</v>
      </c>
      <c r="D29" s="105"/>
      <c r="E29" s="105"/>
      <c r="F29" s="35">
        <f>IFERROR(F8-F9+IF(WorkWS!H1=1,0,F18)+IF(WorkWS!I1=1,0,F20)+F25,"No Conditions")</f>
        <v>250750</v>
      </c>
      <c r="I29" s="30"/>
      <c r="J29" s="31"/>
    </row>
    <row r="30" spans="3:19" hidden="1" x14ac:dyDescent="0.2">
      <c r="C30" s="105" t="s">
        <v>34</v>
      </c>
      <c r="D30" s="105"/>
      <c r="E30" s="105"/>
      <c r="F30" s="102">
        <f ca="1">IFERROR(VLOOKUP(WorkWS!A2,WorkWS!D:E,2,0),"No Conditions")</f>
        <v>9.0746268630027771E-2</v>
      </c>
      <c r="I30" s="30"/>
      <c r="J30" s="31"/>
    </row>
    <row r="31" spans="3:19" x14ac:dyDescent="0.2">
      <c r="C31" s="105" t="s">
        <v>16</v>
      </c>
      <c r="D31" s="105"/>
      <c r="E31" s="105"/>
      <c r="G31" s="36" t="s">
        <v>20</v>
      </c>
      <c r="H31" s="91">
        <f>IFERROR(IF(WorkWS!F1=1,PMT(WorkWS!A4/12,WorkWS!$A$2,-H34),H34/WorkWS!A2+H34*F15/12),"No Conditions")</f>
        <v>6966.3516436342416</v>
      </c>
      <c r="I31" s="28"/>
      <c r="J31" s="28" t="s">
        <v>35</v>
      </c>
    </row>
    <row r="32" spans="3:19" x14ac:dyDescent="0.2">
      <c r="I32" s="37"/>
      <c r="J32" s="37"/>
    </row>
    <row r="33" spans="1:8" ht="30" x14ac:dyDescent="0.2">
      <c r="C33" s="38" t="s">
        <v>13</v>
      </c>
      <c r="D33" s="38" t="s">
        <v>24</v>
      </c>
      <c r="E33" s="38" t="s">
        <v>21</v>
      </c>
      <c r="F33" s="38" t="s">
        <v>22</v>
      </c>
      <c r="G33" s="38" t="s">
        <v>23</v>
      </c>
      <c r="H33" s="38" t="s">
        <v>25</v>
      </c>
    </row>
    <row r="34" spans="1:8" x14ac:dyDescent="0.2">
      <c r="C34" s="39"/>
      <c r="D34" s="40">
        <f ca="1">J7</f>
        <v>44243</v>
      </c>
      <c r="E34" s="41">
        <f>IFERROR(-F29+F18+F25+F20+G21,"No Conditions")</f>
        <v>-220050</v>
      </c>
      <c r="F34" s="41">
        <f>IFERROR(SUM(F35:F106),"No Conditions")</f>
        <v>250749.99999999997</v>
      </c>
      <c r="G34" s="41">
        <f>IFERROR(SUM(G35:G106),"No Conditions")</f>
        <v>38.659170832734468</v>
      </c>
      <c r="H34" s="41">
        <f>F29</f>
        <v>250750</v>
      </c>
    </row>
    <row r="35" spans="1:8" ht="15" customHeight="1" x14ac:dyDescent="0.2">
      <c r="A35" s="67">
        <f>WorkWS!A2</f>
        <v>36</v>
      </c>
      <c r="B35" s="68">
        <f>IF(C35&lt;=$F$13,$F$16,$F$15)</f>
        <v>1E-4</v>
      </c>
      <c r="C35" s="42">
        <f>IF(WorkWS!A10&lt;=WorkWS!$A$2,WorkWS!A10,"")</f>
        <v>1</v>
      </c>
      <c r="D35" s="43">
        <f ca="1">IF(WorkWS!A10&lt;=WorkWS!$A$2,DATE(YEAR($D$34),MONTH($D$34)+C35,DAY($D$34)),"")</f>
        <v>44271</v>
      </c>
      <c r="E35" s="90">
        <f>IFERROR(IF(WorkWS!A10&lt;=WorkWS!$A$2,IF(WorkWS!$F$1=1,$H$31,F35+G35),""),"No Conditions")</f>
        <v>6966.3516436342416</v>
      </c>
      <c r="F35" s="90">
        <f>IFERROR(IF(WorkWS!A10&lt;=WorkWS!$A$2,IF(WorkWS!$F$1=1,E35-G35,$H$34/WorkWS!$A$2),""),"No Conditions")</f>
        <v>6964.2620603009082</v>
      </c>
      <c r="G35" s="90">
        <f>IFERROR(IF(WorkWS!A10&lt;=WorkWS!$A$2,H34*B35*30/360,""),"No Conditions")</f>
        <v>2.0895833333333336</v>
      </c>
      <c r="H35" s="90">
        <f>IFERROR(IF(WorkWS!A10&lt;=WorkWS!$A$2,H34-F35,""),"No Conditions")</f>
        <v>243785.73793969909</v>
      </c>
    </row>
    <row r="36" spans="1:8" ht="15" customHeight="1" x14ac:dyDescent="0.2">
      <c r="A36" s="67">
        <f>A35-1</f>
        <v>35</v>
      </c>
      <c r="B36" s="68">
        <f t="shared" ref="B36:B99" si="0">IF(C36&lt;=$F$13,$F$16,$F$15)</f>
        <v>1E-4</v>
      </c>
      <c r="C36" s="21">
        <f>IF(WorkWS!A11&lt;=WorkWS!$A$2,WorkWS!A11,"")</f>
        <v>2</v>
      </c>
      <c r="D36" s="43">
        <f ca="1">IF(WorkWS!A11&lt;=WorkWS!$A$2,DATE(YEAR($D$34),MONTH($D$34)+C36,DAY($D$34)),"")</f>
        <v>44302</v>
      </c>
      <c r="E36" s="90">
        <f>IFERROR(IF(WorkWS!A11&lt;=WorkWS!$A$2,IF(WorkWS!$F$1=1,$H$31,F36+G36),""),"No Conditions")</f>
        <v>6966.3516436342416</v>
      </c>
      <c r="F36" s="90">
        <f>IFERROR(IF(WorkWS!A11&lt;=WorkWS!$A$2,IF(WorkWS!$F$1=1,E36-G36,$H$34/WorkWS!$A$2),""),"No Conditions")</f>
        <v>6964.3200958180778</v>
      </c>
      <c r="G36" s="90">
        <f>IFERROR(IF(WorkWS!A11&lt;=WorkWS!$A$2,H35*B36*30/360,""),"No Conditions")</f>
        <v>2.0315478161641591</v>
      </c>
      <c r="H36" s="90">
        <f>IFERROR(IF(WorkWS!A11&lt;=WorkWS!$A$2,H35-F36,""),"No Conditions")</f>
        <v>236821.417843881</v>
      </c>
    </row>
    <row r="37" spans="1:8" ht="15" customHeight="1" x14ac:dyDescent="0.2">
      <c r="A37" s="67">
        <f t="shared" ref="A37:A94" si="1">A36-1</f>
        <v>34</v>
      </c>
      <c r="B37" s="68">
        <f t="shared" si="0"/>
        <v>1E-4</v>
      </c>
      <c r="C37" s="21">
        <f>IF(WorkWS!A12&lt;=WorkWS!$A$2,WorkWS!A12,"")</f>
        <v>3</v>
      </c>
      <c r="D37" s="43">
        <f ca="1">IF(WorkWS!A12&lt;=WorkWS!$A$2,DATE(YEAR($D$34),MONTH($D$34)+C37,DAY($D$34)),"")</f>
        <v>44332</v>
      </c>
      <c r="E37" s="90">
        <f>IFERROR(IF(WorkWS!A12&lt;=WorkWS!$A$2,IF(WorkWS!$F$1=1,$H$31,F37+G37),""),"No Conditions")</f>
        <v>6966.3516436342416</v>
      </c>
      <c r="F37" s="90">
        <f>IFERROR(IF(WorkWS!A12&lt;=WorkWS!$A$2,IF(WorkWS!$F$1=1,E37-G37,$H$34/WorkWS!$A$2),""),"No Conditions")</f>
        <v>6964.3781318188758</v>
      </c>
      <c r="G37" s="90">
        <f>IFERROR(IF(WorkWS!A12&lt;=WorkWS!$A$2,H36*B37*30/360,""),"No Conditions")</f>
        <v>1.9735118153656752</v>
      </c>
      <c r="H37" s="90">
        <f>IFERROR(IF(WorkWS!A12&lt;=WorkWS!$A$2,H36-F37,""),"No Conditions")</f>
        <v>229857.03971206213</v>
      </c>
    </row>
    <row r="38" spans="1:8" ht="15" customHeight="1" x14ac:dyDescent="0.2">
      <c r="A38" s="67">
        <f t="shared" si="1"/>
        <v>33</v>
      </c>
      <c r="B38" s="68">
        <f t="shared" si="0"/>
        <v>1E-4</v>
      </c>
      <c r="C38" s="21">
        <f>IF(WorkWS!A13&lt;=WorkWS!$A$2,WorkWS!A13,"")</f>
        <v>4</v>
      </c>
      <c r="D38" s="43">
        <f ca="1">IF(WorkWS!A13&lt;=WorkWS!$A$2,DATE(YEAR($D$34),MONTH($D$34)+C38,DAY($D$34)),"")</f>
        <v>44363</v>
      </c>
      <c r="E38" s="90">
        <f>IFERROR(IF(WorkWS!A13&lt;=WorkWS!$A$2,IF(WorkWS!$F$1=1,$H$31,F38+G38),""),"No Conditions")</f>
        <v>6966.3516436342416</v>
      </c>
      <c r="F38" s="90">
        <f>IFERROR(IF(WorkWS!A13&lt;=WorkWS!$A$2,IF(WorkWS!$F$1=1,E38-G38,$H$34/WorkWS!$A$2),""),"No Conditions")</f>
        <v>6964.4361683033076</v>
      </c>
      <c r="G38" s="90">
        <f>IFERROR(IF(WorkWS!A13&lt;=WorkWS!$A$2,H37*B38*30/360,""),"No Conditions")</f>
        <v>1.9154753309338513</v>
      </c>
      <c r="H38" s="90">
        <f>IFERROR(IF(WorkWS!A13&lt;=WorkWS!$A$2,H37-F38,""),"No Conditions")</f>
        <v>222892.60354375883</v>
      </c>
    </row>
    <row r="39" spans="1:8" ht="15" customHeight="1" x14ac:dyDescent="0.2">
      <c r="A39" s="67">
        <f t="shared" si="1"/>
        <v>32</v>
      </c>
      <c r="B39" s="68">
        <f t="shared" si="0"/>
        <v>1E-4</v>
      </c>
      <c r="C39" s="21">
        <f>IF(WorkWS!A14&lt;=WorkWS!$A$2,WorkWS!A14,"")</f>
        <v>5</v>
      </c>
      <c r="D39" s="43">
        <f ca="1">IF(WorkWS!A14&lt;=WorkWS!$A$2,DATE(YEAR($D$34),MONTH($D$34)+C39,DAY($D$34)),"")</f>
        <v>44393</v>
      </c>
      <c r="E39" s="90">
        <f>IFERROR(IF(WorkWS!A14&lt;=WorkWS!$A$2,IF(WorkWS!$F$1=1,$H$31,F39+G39),""),"No Conditions")</f>
        <v>6966.3516436342416</v>
      </c>
      <c r="F39" s="90">
        <f>IFERROR(IF(WorkWS!A14&lt;=WorkWS!$A$2,IF(WorkWS!$F$1=1,E39-G39,$H$34/WorkWS!$A$2),""),"No Conditions")</f>
        <v>6964.4942052713768</v>
      </c>
      <c r="G39" s="90">
        <f>IFERROR(IF(WorkWS!A14&lt;=WorkWS!$A$2,H38*B39*30/360,""),"No Conditions")</f>
        <v>1.8574383628646571</v>
      </c>
      <c r="H39" s="90">
        <f>IFERROR(IF(WorkWS!A14&lt;=WorkWS!$A$2,H38-F39,""),"No Conditions")</f>
        <v>215928.10933848744</v>
      </c>
    </row>
    <row r="40" spans="1:8" ht="15" customHeight="1" x14ac:dyDescent="0.2">
      <c r="A40" s="67">
        <f t="shared" si="1"/>
        <v>31</v>
      </c>
      <c r="B40" s="68">
        <f t="shared" si="0"/>
        <v>1E-4</v>
      </c>
      <c r="C40" s="21">
        <f>IF(WorkWS!A15&lt;=WorkWS!$A$2,WorkWS!A15,"")</f>
        <v>6</v>
      </c>
      <c r="D40" s="43">
        <f ca="1">IF(WorkWS!A15&lt;=WorkWS!$A$2,DATE(YEAR($D$34),MONTH($D$34)+C40,DAY($D$34)),"")</f>
        <v>44424</v>
      </c>
      <c r="E40" s="90">
        <f>IFERROR(IF(WorkWS!A15&lt;=WorkWS!$A$2,IF(WorkWS!$F$1=1,$H$31,F40+G40),""),"No Conditions")</f>
        <v>6966.3516436342416</v>
      </c>
      <c r="F40" s="90">
        <f>IFERROR(IF(WorkWS!A15&lt;=WorkWS!$A$2,IF(WorkWS!$F$1=1,E40-G40,$H$34/WorkWS!$A$2),""),"No Conditions")</f>
        <v>6964.5522427230871</v>
      </c>
      <c r="G40" s="90">
        <f>IFERROR(IF(WorkWS!A15&lt;=WorkWS!$A$2,H39*B40*30/360,""),"No Conditions")</f>
        <v>1.7994009111540623</v>
      </c>
      <c r="H40" s="90">
        <f>IFERROR(IF(WorkWS!A15&lt;=WorkWS!$A$2,H39-F40,""),"No Conditions")</f>
        <v>208963.55709576435</v>
      </c>
    </row>
    <row r="41" spans="1:8" ht="15" customHeight="1" x14ac:dyDescent="0.2">
      <c r="A41" s="67">
        <f t="shared" si="1"/>
        <v>30</v>
      </c>
      <c r="B41" s="68">
        <f t="shared" si="0"/>
        <v>1E-4</v>
      </c>
      <c r="C41" s="21">
        <f>IF(WorkWS!A16&lt;=WorkWS!$A$2,WorkWS!A16,"")</f>
        <v>7</v>
      </c>
      <c r="D41" s="43">
        <f ca="1">IF(WorkWS!A16&lt;=WorkWS!$A$2,DATE(YEAR($D$34),MONTH($D$34)+C41,DAY($D$34)),"")</f>
        <v>44455</v>
      </c>
      <c r="E41" s="90">
        <f>IFERROR(IF(WorkWS!A16&lt;=WorkWS!$A$2,IF(WorkWS!$F$1=1,$H$31,F41+G41),""),"No Conditions")</f>
        <v>6966.3516436342416</v>
      </c>
      <c r="F41" s="90">
        <f>IFERROR(IF(WorkWS!A16&lt;=WorkWS!$A$2,IF(WorkWS!$F$1=1,E41-G41,$H$34/WorkWS!$A$2),""),"No Conditions")</f>
        <v>6964.6102806584431</v>
      </c>
      <c r="G41" s="90">
        <f>IFERROR(IF(WorkWS!A16&lt;=WorkWS!$A$2,H40*B41*30/360,""),"No Conditions")</f>
        <v>1.7413629757980364</v>
      </c>
      <c r="H41" s="90">
        <f>IFERROR(IF(WorkWS!A16&lt;=WorkWS!$A$2,H40-F41,""),"No Conditions")</f>
        <v>201998.94681510591</v>
      </c>
    </row>
    <row r="42" spans="1:8" ht="15" customHeight="1" x14ac:dyDescent="0.2">
      <c r="A42" s="67">
        <f t="shared" si="1"/>
        <v>29</v>
      </c>
      <c r="B42" s="68">
        <f t="shared" si="0"/>
        <v>1E-4</v>
      </c>
      <c r="C42" s="21">
        <f>IF(WorkWS!A17&lt;=WorkWS!$A$2,WorkWS!A17,"")</f>
        <v>8</v>
      </c>
      <c r="D42" s="43">
        <f ca="1">IF(WorkWS!A17&lt;=WorkWS!$A$2,DATE(YEAR($D$34),MONTH($D$34)+C42,DAY($D$34)),"")</f>
        <v>44485</v>
      </c>
      <c r="E42" s="90">
        <f>IFERROR(IF(WorkWS!A17&lt;=WorkWS!$A$2,IF(WorkWS!$F$1=1,$H$31,F42+G42),""),"No Conditions")</f>
        <v>6966.3516436342416</v>
      </c>
      <c r="F42" s="90">
        <f>IFERROR(IF(WorkWS!A17&lt;=WorkWS!$A$2,IF(WorkWS!$F$1=1,E42-G42,$H$34/WorkWS!$A$2),""),"No Conditions")</f>
        <v>6964.6683190774493</v>
      </c>
      <c r="G42" s="90">
        <f>IFERROR(IF(WorkWS!A17&lt;=WorkWS!$A$2,H41*B42*30/360,""),"No Conditions")</f>
        <v>1.6833245567925492</v>
      </c>
      <c r="H42" s="90">
        <f>IFERROR(IF(WorkWS!A17&lt;=WorkWS!$A$2,H41-F42,""),"No Conditions")</f>
        <v>195034.27849602845</v>
      </c>
    </row>
    <row r="43" spans="1:8" ht="15" customHeight="1" x14ac:dyDescent="0.2">
      <c r="A43" s="67">
        <f t="shared" si="1"/>
        <v>28</v>
      </c>
      <c r="B43" s="68">
        <f t="shared" si="0"/>
        <v>1E-4</v>
      </c>
      <c r="C43" s="21">
        <f>IF(WorkWS!A18&lt;=WorkWS!$A$2,WorkWS!A18,"")</f>
        <v>9</v>
      </c>
      <c r="D43" s="43">
        <f ca="1">IF(WorkWS!A18&lt;=WorkWS!$A$2,DATE(YEAR($D$34),MONTH($D$34)+C43,DAY($D$34)),"")</f>
        <v>44516</v>
      </c>
      <c r="E43" s="90">
        <f>IFERROR(IF(WorkWS!A18&lt;=WorkWS!$A$2,IF(WorkWS!$F$1=1,$H$31,F43+G43),""),"No Conditions")</f>
        <v>6966.3516436342416</v>
      </c>
      <c r="F43" s="90">
        <f>IFERROR(IF(WorkWS!A18&lt;=WorkWS!$A$2,IF(WorkWS!$F$1=1,E43-G43,$H$34/WorkWS!$A$2),""),"No Conditions")</f>
        <v>6964.7263579801083</v>
      </c>
      <c r="G43" s="90">
        <f>IFERROR(IF(WorkWS!A18&lt;=WorkWS!$A$2,H42*B43*30/360,""),"No Conditions")</f>
        <v>1.6252856541335705</v>
      </c>
      <c r="H43" s="90">
        <f>IFERROR(IF(WorkWS!A18&lt;=WorkWS!$A$2,H42-F43,""),"No Conditions")</f>
        <v>188069.55213804834</v>
      </c>
    </row>
    <row r="44" spans="1:8" ht="15" customHeight="1" x14ac:dyDescent="0.2">
      <c r="A44" s="67">
        <f t="shared" si="1"/>
        <v>27</v>
      </c>
      <c r="B44" s="68">
        <f t="shared" si="0"/>
        <v>1E-4</v>
      </c>
      <c r="C44" s="21">
        <f>IF(WorkWS!A19&lt;=WorkWS!$A$2,WorkWS!A19,"")</f>
        <v>10</v>
      </c>
      <c r="D44" s="43">
        <f ca="1">IF(WorkWS!A19&lt;=WorkWS!$A$2,DATE(YEAR($D$34),MONTH($D$34)+C44,DAY($D$34)),"")</f>
        <v>44546</v>
      </c>
      <c r="E44" s="90">
        <f>IFERROR(IF(WorkWS!A19&lt;=WorkWS!$A$2,IF(WorkWS!$F$1=1,$H$31,F44+G44),""),"No Conditions")</f>
        <v>6966.3516436342416</v>
      </c>
      <c r="F44" s="90">
        <f>IFERROR(IF(WorkWS!A19&lt;=WorkWS!$A$2,IF(WorkWS!$F$1=1,E44-G44,$H$34/WorkWS!$A$2),""),"No Conditions")</f>
        <v>6964.7843973664249</v>
      </c>
      <c r="G44" s="90">
        <f>IFERROR(IF(WorkWS!A19&lt;=WorkWS!$A$2,H43*B44*30/360,""),"No Conditions")</f>
        <v>1.5672462678170695</v>
      </c>
      <c r="H44" s="90">
        <f>IFERROR(IF(WorkWS!A19&lt;=WorkWS!$A$2,H43-F44,""),"No Conditions")</f>
        <v>181104.76774068191</v>
      </c>
    </row>
    <row r="45" spans="1:8" ht="15" customHeight="1" x14ac:dyDescent="0.2">
      <c r="A45" s="67">
        <f t="shared" si="1"/>
        <v>26</v>
      </c>
      <c r="B45" s="68">
        <f t="shared" si="0"/>
        <v>1E-4</v>
      </c>
      <c r="C45" s="21">
        <f>IF(WorkWS!A20&lt;=WorkWS!$A$2,WorkWS!A20,"")</f>
        <v>11</v>
      </c>
      <c r="D45" s="43">
        <f ca="1">IF(WorkWS!A20&lt;=WorkWS!$A$2,DATE(YEAR($D$34),MONTH($D$34)+C45,DAY($D$34)),"")</f>
        <v>44577</v>
      </c>
      <c r="E45" s="90">
        <f>IFERROR(IF(WorkWS!A20&lt;=WorkWS!$A$2,IF(WorkWS!$F$1=1,$H$31,F45+G45),""),"No Conditions")</f>
        <v>6966.3516436342416</v>
      </c>
      <c r="F45" s="90">
        <f>IFERROR(IF(WorkWS!A20&lt;=WorkWS!$A$2,IF(WorkWS!$F$1=1,E45-G45,$H$34/WorkWS!$A$2),""),"No Conditions")</f>
        <v>6964.8424372364025</v>
      </c>
      <c r="G45" s="90">
        <f>IFERROR(IF(WorkWS!A20&lt;=WorkWS!$A$2,H44*B45*30/360,""),"No Conditions")</f>
        <v>1.509206397839016</v>
      </c>
      <c r="H45" s="90">
        <f>IFERROR(IF(WorkWS!A20&lt;=WorkWS!$A$2,H44-F45,""),"No Conditions")</f>
        <v>174139.92530344552</v>
      </c>
    </row>
    <row r="46" spans="1:8" ht="15" customHeight="1" x14ac:dyDescent="0.2">
      <c r="A46" s="67">
        <f t="shared" si="1"/>
        <v>25</v>
      </c>
      <c r="B46" s="68">
        <f t="shared" si="0"/>
        <v>1E-4</v>
      </c>
      <c r="C46" s="21">
        <f>IF(WorkWS!A21&lt;=WorkWS!$A$2,WorkWS!A21,"")</f>
        <v>12</v>
      </c>
      <c r="D46" s="43">
        <f ca="1">IF(WorkWS!A21&lt;=WorkWS!$A$2,DATE(YEAR($D$34),MONTH($D$34)+C46,DAY($D$34)),"")</f>
        <v>44608</v>
      </c>
      <c r="E46" s="90">
        <f>IFERROR(IF(WorkWS!A21&lt;=WorkWS!$A$2,IF(WorkWS!$F$1=1,$H$31,F46+G46),""),"No Conditions")</f>
        <v>6966.3516436342416</v>
      </c>
      <c r="F46" s="90">
        <f>IFERROR(IF(WorkWS!A21&lt;=WorkWS!$A$2,IF(WorkWS!$F$1=1,E46-G46,$H$34/WorkWS!$A$2),""),"No Conditions")</f>
        <v>6964.9004775900457</v>
      </c>
      <c r="G46" s="90">
        <f>IFERROR(IF(WorkWS!A21&lt;=WorkWS!$A$2,H45*B46*30/360,""),"No Conditions")</f>
        <v>1.4511660441953791</v>
      </c>
      <c r="H46" s="90">
        <f>IFERROR(IF(WorkWS!A21&lt;=WorkWS!$A$2,H45-F46,""),"No Conditions")</f>
        <v>167175.02482585548</v>
      </c>
    </row>
    <row r="47" spans="1:8" ht="15" customHeight="1" x14ac:dyDescent="0.2">
      <c r="A47" s="67">
        <f t="shared" si="1"/>
        <v>24</v>
      </c>
      <c r="B47" s="68">
        <f t="shared" si="0"/>
        <v>1E-4</v>
      </c>
      <c r="C47" s="21">
        <f>IF(WorkWS!A22&lt;=WorkWS!$A$2,WorkWS!A22,"")</f>
        <v>13</v>
      </c>
      <c r="D47" s="43">
        <f ca="1">IF(WorkWS!A22&lt;=WorkWS!$A$2,DATE(YEAR($D$34),MONTH($D$34)+C47,DAY($D$34)),"")</f>
        <v>44636</v>
      </c>
      <c r="E47" s="90">
        <f>IFERROR(IF(WorkWS!A22&lt;=WorkWS!$A$2,IF(WorkWS!$F$1=1,$H$31,F47+G47),""),"No Conditions")</f>
        <v>6966.3516436342416</v>
      </c>
      <c r="F47" s="90">
        <f>IFERROR(IF(WorkWS!A22&lt;=WorkWS!$A$2,IF(WorkWS!$F$1=1,E47-G47,$H$34/WorkWS!$A$2),""),"No Conditions")</f>
        <v>6964.9585184273592</v>
      </c>
      <c r="G47" s="90">
        <f>IFERROR(IF(WorkWS!A22&lt;=WorkWS!$A$2,H46*B47*30/360,""),"No Conditions")</f>
        <v>1.3931252068821289</v>
      </c>
      <c r="H47" s="90">
        <f>IFERROR(IF(WorkWS!A22&lt;=WorkWS!$A$2,H46-F47,""),"No Conditions")</f>
        <v>160210.06630742812</v>
      </c>
    </row>
    <row r="48" spans="1:8" ht="15" customHeight="1" x14ac:dyDescent="0.2">
      <c r="A48" s="67">
        <f t="shared" si="1"/>
        <v>23</v>
      </c>
      <c r="B48" s="68">
        <f t="shared" si="0"/>
        <v>1E-4</v>
      </c>
      <c r="C48" s="21">
        <f>IF(WorkWS!A23&lt;=WorkWS!$A$2,WorkWS!A23,"")</f>
        <v>14</v>
      </c>
      <c r="D48" s="43">
        <f ca="1">IF(WorkWS!A23&lt;=WorkWS!$A$2,DATE(YEAR($D$34),MONTH($D$34)+C48,DAY($D$34)),"")</f>
        <v>44667</v>
      </c>
      <c r="E48" s="90">
        <f>IFERROR(IF(WorkWS!A23&lt;=WorkWS!$A$2,IF(WorkWS!$F$1=1,$H$31,F48+G48),""),"No Conditions")</f>
        <v>6966.3516436342416</v>
      </c>
      <c r="F48" s="90">
        <f>IFERROR(IF(WorkWS!A23&lt;=WorkWS!$A$2,IF(WorkWS!$F$1=1,E48-G48,$H$34/WorkWS!$A$2),""),"No Conditions")</f>
        <v>6965.0165597483465</v>
      </c>
      <c r="G48" s="90">
        <f>IFERROR(IF(WorkWS!A23&lt;=WorkWS!$A$2,H47*B48*30/360,""),"No Conditions")</f>
        <v>1.3350838858952345</v>
      </c>
      <c r="H48" s="90">
        <f>IFERROR(IF(WorkWS!A23&lt;=WorkWS!$A$2,H47-F48,""),"No Conditions")</f>
        <v>153245.04974767976</v>
      </c>
    </row>
    <row r="49" spans="1:8" ht="15" customHeight="1" x14ac:dyDescent="0.2">
      <c r="A49" s="67">
        <f t="shared" si="1"/>
        <v>22</v>
      </c>
      <c r="B49" s="68">
        <f t="shared" si="0"/>
        <v>1E-4</v>
      </c>
      <c r="C49" s="21">
        <f>IF(WorkWS!A24&lt;=WorkWS!$A$2,WorkWS!A24,"")</f>
        <v>15</v>
      </c>
      <c r="D49" s="43">
        <f ca="1">IF(WorkWS!A24&lt;=WorkWS!$A$2,DATE(YEAR($D$34),MONTH($D$34)+C49,DAY($D$34)),"")</f>
        <v>44697</v>
      </c>
      <c r="E49" s="90">
        <f>IFERROR(IF(WorkWS!A24&lt;=WorkWS!$A$2,IF(WorkWS!$F$1=1,$H$31,F49+G49),""),"No Conditions")</f>
        <v>6966.3516436342416</v>
      </c>
      <c r="F49" s="90">
        <f>IFERROR(IF(WorkWS!A24&lt;=WorkWS!$A$2,IF(WorkWS!$F$1=1,E49-G49,$H$34/WorkWS!$A$2),""),"No Conditions")</f>
        <v>6965.0746015530112</v>
      </c>
      <c r="G49" s="90">
        <f>IFERROR(IF(WorkWS!A24&lt;=WorkWS!$A$2,H48*B49*30/360,""),"No Conditions")</f>
        <v>1.2770420812306646</v>
      </c>
      <c r="H49" s="90">
        <f>IFERROR(IF(WorkWS!A24&lt;=WorkWS!$A$2,H48-F49,""),"No Conditions")</f>
        <v>146279.97514612676</v>
      </c>
    </row>
    <row r="50" spans="1:8" ht="15" customHeight="1" x14ac:dyDescent="0.2">
      <c r="A50" s="67">
        <f t="shared" si="1"/>
        <v>21</v>
      </c>
      <c r="B50" s="68">
        <f t="shared" si="0"/>
        <v>1E-4</v>
      </c>
      <c r="C50" s="21">
        <f>IF(WorkWS!A25&lt;=WorkWS!$A$2,WorkWS!A25,"")</f>
        <v>16</v>
      </c>
      <c r="D50" s="43">
        <f ca="1">IF(WorkWS!A25&lt;=WorkWS!$A$2,DATE(YEAR($D$34),MONTH($D$34)+C50,DAY($D$34)),"")</f>
        <v>44728</v>
      </c>
      <c r="E50" s="90">
        <f>IFERROR(IF(WorkWS!A25&lt;=WorkWS!$A$2,IF(WorkWS!$F$1=1,$H$31,F50+G50),""),"No Conditions")</f>
        <v>6966.3516436342416</v>
      </c>
      <c r="F50" s="90">
        <f>IFERROR(IF(WorkWS!A25&lt;=WorkWS!$A$2,IF(WorkWS!$F$1=1,E50-G50,$H$34/WorkWS!$A$2),""),"No Conditions")</f>
        <v>6965.1326438413571</v>
      </c>
      <c r="G50" s="90">
        <f>IFERROR(IF(WorkWS!A25&lt;=WorkWS!$A$2,H49*B50*30/360,""),"No Conditions")</f>
        <v>1.2189997928843896</v>
      </c>
      <c r="H50" s="90">
        <f>IFERROR(IF(WorkWS!A25&lt;=WorkWS!$A$2,H49-F50,""),"No Conditions")</f>
        <v>139314.84250228541</v>
      </c>
    </row>
    <row r="51" spans="1:8" ht="15" customHeight="1" x14ac:dyDescent="0.2">
      <c r="A51" s="67">
        <f t="shared" si="1"/>
        <v>20</v>
      </c>
      <c r="B51" s="68">
        <f t="shared" si="0"/>
        <v>1E-4</v>
      </c>
      <c r="C51" s="21">
        <f>IF(WorkWS!A26&lt;=WorkWS!$A$2,WorkWS!A26,"")</f>
        <v>17</v>
      </c>
      <c r="D51" s="43">
        <f ca="1">IF(WorkWS!A26&lt;=WorkWS!$A$2,DATE(YEAR($D$34),MONTH($D$34)+C51,DAY($D$34)),"")</f>
        <v>44758</v>
      </c>
      <c r="E51" s="90">
        <f>IFERROR(IF(WorkWS!A26&lt;=WorkWS!$A$2,IF(WorkWS!$F$1=1,$H$31,F51+G51),""),"No Conditions")</f>
        <v>6966.3516436342416</v>
      </c>
      <c r="F51" s="90">
        <f>IFERROR(IF(WorkWS!A26&lt;=WorkWS!$A$2,IF(WorkWS!$F$1=1,E51-G51,$H$34/WorkWS!$A$2),""),"No Conditions")</f>
        <v>6965.1906866133895</v>
      </c>
      <c r="G51" s="90">
        <f>IFERROR(IF(WorkWS!A26&lt;=WorkWS!$A$2,H50*B51*30/360,""),"No Conditions")</f>
        <v>1.1609570208523783</v>
      </c>
      <c r="H51" s="90">
        <f>IFERROR(IF(WorkWS!A26&lt;=WorkWS!$A$2,H50-F51,""),"No Conditions")</f>
        <v>132349.65181567203</v>
      </c>
    </row>
    <row r="52" spans="1:8" ht="15" customHeight="1" x14ac:dyDescent="0.2">
      <c r="A52" s="67">
        <f t="shared" si="1"/>
        <v>19</v>
      </c>
      <c r="B52" s="68">
        <f t="shared" si="0"/>
        <v>1E-4</v>
      </c>
      <c r="C52" s="21">
        <f>IF(WorkWS!A27&lt;=WorkWS!$A$2,WorkWS!A27,"")</f>
        <v>18</v>
      </c>
      <c r="D52" s="43">
        <f ca="1">IF(WorkWS!A27&lt;=WorkWS!$A$2,DATE(YEAR($D$34),MONTH($D$34)+C52,DAY($D$34)),"")</f>
        <v>44789</v>
      </c>
      <c r="E52" s="90">
        <f>IFERROR(IF(WorkWS!A27&lt;=WorkWS!$A$2,IF(WorkWS!$F$1=1,$H$31,F52+G52),""),"No Conditions")</f>
        <v>6966.3516436342416</v>
      </c>
      <c r="F52" s="90">
        <f>IFERROR(IF(WorkWS!A27&lt;=WorkWS!$A$2,IF(WorkWS!$F$1=1,E52-G52,$H$34/WorkWS!$A$2),""),"No Conditions")</f>
        <v>6965.2487298691112</v>
      </c>
      <c r="G52" s="90">
        <f>IFERROR(IF(WorkWS!A27&lt;=WorkWS!$A$2,H51*B52*30/360,""),"No Conditions")</f>
        <v>1.1029137651306002</v>
      </c>
      <c r="H52" s="90">
        <f>IFERROR(IF(WorkWS!A27&lt;=WorkWS!$A$2,H51-F52,""),"No Conditions")</f>
        <v>125384.40308580291</v>
      </c>
    </row>
    <row r="53" spans="1:8" ht="15" customHeight="1" x14ac:dyDescent="0.2">
      <c r="A53" s="67">
        <f t="shared" si="1"/>
        <v>18</v>
      </c>
      <c r="B53" s="68">
        <f t="shared" si="0"/>
        <v>1E-4</v>
      </c>
      <c r="C53" s="21">
        <f>IF(WorkWS!A28&lt;=WorkWS!$A$2,WorkWS!A28,"")</f>
        <v>19</v>
      </c>
      <c r="D53" s="43">
        <f ca="1">IF(WorkWS!A28&lt;=WorkWS!$A$2,DATE(YEAR($D$34),MONTH($D$34)+C53,DAY($D$34)),"")</f>
        <v>44820</v>
      </c>
      <c r="E53" s="90">
        <f>IFERROR(IF(WorkWS!A28&lt;=WorkWS!$A$2,IF(WorkWS!$F$1=1,$H$31,F53+G53),""),"No Conditions")</f>
        <v>6966.3516436342416</v>
      </c>
      <c r="F53" s="90">
        <f>IFERROR(IF(WorkWS!A28&lt;=WorkWS!$A$2,IF(WorkWS!$F$1=1,E53-G53,$H$34/WorkWS!$A$2),""),"No Conditions")</f>
        <v>6965.3067736085268</v>
      </c>
      <c r="G53" s="90">
        <f>IFERROR(IF(WorkWS!A28&lt;=WorkWS!$A$2,H52*B53*30/360,""),"No Conditions")</f>
        <v>1.0448700257150243</v>
      </c>
      <c r="H53" s="90">
        <f>IFERROR(IF(WorkWS!A28&lt;=WorkWS!$A$2,H52-F53,""),"No Conditions")</f>
        <v>118419.09631219439</v>
      </c>
    </row>
    <row r="54" spans="1:8" ht="15" customHeight="1" x14ac:dyDescent="0.2">
      <c r="A54" s="67">
        <f t="shared" si="1"/>
        <v>17</v>
      </c>
      <c r="B54" s="68">
        <f t="shared" si="0"/>
        <v>1E-4</v>
      </c>
      <c r="C54" s="21">
        <f>IF(WorkWS!A29&lt;=WorkWS!$A$2,WorkWS!A29,"")</f>
        <v>20</v>
      </c>
      <c r="D54" s="43">
        <f ca="1">IF(WorkWS!A29&lt;=WorkWS!$A$2,DATE(YEAR($D$34),MONTH($D$34)+C54,DAY($D$34)),"")</f>
        <v>44850</v>
      </c>
      <c r="E54" s="90">
        <f>IFERROR(IF(WorkWS!A29&lt;=WorkWS!$A$2,IF(WorkWS!$F$1=1,$H$31,F54+G54),""),"No Conditions")</f>
        <v>6966.3516436342416</v>
      </c>
      <c r="F54" s="90">
        <f>IFERROR(IF(WorkWS!A29&lt;=WorkWS!$A$2,IF(WorkWS!$F$1=1,E54-G54,$H$34/WorkWS!$A$2),""),"No Conditions")</f>
        <v>6965.3648178316398</v>
      </c>
      <c r="G54" s="90">
        <f>IFERROR(IF(WorkWS!A29&lt;=WorkWS!$A$2,H53*B54*30/360,""),"No Conditions")</f>
        <v>0.98682580260162012</v>
      </c>
      <c r="H54" s="90">
        <f>IFERROR(IF(WorkWS!A29&lt;=WorkWS!$A$2,H53-F54,""),"No Conditions")</f>
        <v>111453.73149436276</v>
      </c>
    </row>
    <row r="55" spans="1:8" ht="15" customHeight="1" x14ac:dyDescent="0.2">
      <c r="A55" s="67">
        <f t="shared" si="1"/>
        <v>16</v>
      </c>
      <c r="B55" s="68">
        <f t="shared" si="0"/>
        <v>1E-4</v>
      </c>
      <c r="C55" s="21">
        <f>IF(WorkWS!A30&lt;=WorkWS!$A$2,WorkWS!A30,"")</f>
        <v>21</v>
      </c>
      <c r="D55" s="43">
        <f ca="1">IF(WorkWS!A30&lt;=WorkWS!$A$2,DATE(YEAR($D$34),MONTH($D$34)+C55,DAY($D$34)),"")</f>
        <v>44881</v>
      </c>
      <c r="E55" s="90">
        <f>IFERROR(IF(WorkWS!A30&lt;=WorkWS!$A$2,IF(WorkWS!$F$1=1,$H$31,F55+G55),""),"No Conditions")</f>
        <v>6966.3516436342416</v>
      </c>
      <c r="F55" s="90">
        <f>IFERROR(IF(WorkWS!A30&lt;=WorkWS!$A$2,IF(WorkWS!$F$1=1,E55-G55,$H$34/WorkWS!$A$2),""),"No Conditions")</f>
        <v>6965.4228625384549</v>
      </c>
      <c r="G55" s="90">
        <f>IFERROR(IF(WorkWS!A30&lt;=WorkWS!$A$2,H54*B55*30/360,""),"No Conditions")</f>
        <v>0.92878109578635637</v>
      </c>
      <c r="H55" s="90">
        <f>IFERROR(IF(WorkWS!A30&lt;=WorkWS!$A$2,H54-F55,""),"No Conditions")</f>
        <v>104488.3086318243</v>
      </c>
    </row>
    <row r="56" spans="1:8" ht="15" customHeight="1" x14ac:dyDescent="0.2">
      <c r="A56" s="67">
        <f t="shared" si="1"/>
        <v>15</v>
      </c>
      <c r="B56" s="68">
        <f t="shared" si="0"/>
        <v>1E-4</v>
      </c>
      <c r="C56" s="21">
        <f>IF(WorkWS!A31&lt;=WorkWS!$A$2,WorkWS!A31,"")</f>
        <v>22</v>
      </c>
      <c r="D56" s="43">
        <f ca="1">IF(WorkWS!A31&lt;=WorkWS!$A$2,DATE(YEAR($D$34),MONTH($D$34)+C56,DAY($D$34)),"")</f>
        <v>44911</v>
      </c>
      <c r="E56" s="90">
        <f>IFERROR(IF(WorkWS!A31&lt;=WorkWS!$A$2,IF(WorkWS!$F$1=1,$H$31,F56+G56),""),"No Conditions")</f>
        <v>6966.3516436342416</v>
      </c>
      <c r="F56" s="90">
        <f>IFERROR(IF(WorkWS!A31&lt;=WorkWS!$A$2,IF(WorkWS!$F$1=1,E56-G56,$H$34/WorkWS!$A$2),""),"No Conditions")</f>
        <v>6965.4809077289765</v>
      </c>
      <c r="G56" s="90">
        <f>IFERROR(IF(WorkWS!A31&lt;=WorkWS!$A$2,H55*B56*30/360,""),"No Conditions")</f>
        <v>0.87073590526520261</v>
      </c>
      <c r="H56" s="90">
        <f>IFERROR(IF(WorkWS!A31&lt;=WorkWS!$A$2,H55-F56,""),"No Conditions")</f>
        <v>97522.827724095318</v>
      </c>
    </row>
    <row r="57" spans="1:8" ht="15" customHeight="1" x14ac:dyDescent="0.2">
      <c r="A57" s="67">
        <f t="shared" si="1"/>
        <v>14</v>
      </c>
      <c r="B57" s="68">
        <f t="shared" si="0"/>
        <v>1E-4</v>
      </c>
      <c r="C57" s="21">
        <f>IF(WorkWS!A32&lt;=WorkWS!$A$2,WorkWS!A32,"")</f>
        <v>23</v>
      </c>
      <c r="D57" s="43">
        <f ca="1">IF(WorkWS!A32&lt;=WorkWS!$A$2,DATE(YEAR($D$34),MONTH($D$34)+C57,DAY($D$34)),"")</f>
        <v>44942</v>
      </c>
      <c r="E57" s="90">
        <f>IFERROR(IF(WorkWS!A32&lt;=WorkWS!$A$2,IF(WorkWS!$F$1=1,$H$31,F57+G57),""),"No Conditions")</f>
        <v>6966.3516436342416</v>
      </c>
      <c r="F57" s="90">
        <f>IFERROR(IF(WorkWS!A32&lt;=WorkWS!$A$2,IF(WorkWS!$F$1=1,E57-G57,$H$34/WorkWS!$A$2),""),"No Conditions")</f>
        <v>6965.5389534032074</v>
      </c>
      <c r="G57" s="90">
        <f>IFERROR(IF(WorkWS!A32&lt;=WorkWS!$A$2,H56*B57*30/360,""),"No Conditions")</f>
        <v>0.81269023103412774</v>
      </c>
      <c r="H57" s="90">
        <f>IFERROR(IF(WorkWS!A32&lt;=WorkWS!$A$2,H56-F57,""),"No Conditions")</f>
        <v>90557.288770692103</v>
      </c>
    </row>
    <row r="58" spans="1:8" ht="15" customHeight="1" x14ac:dyDescent="0.2">
      <c r="A58" s="67">
        <f t="shared" si="1"/>
        <v>13</v>
      </c>
      <c r="B58" s="68">
        <f t="shared" si="0"/>
        <v>1E-4</v>
      </c>
      <c r="C58" s="21">
        <f>IF(WorkWS!A33&lt;=WorkWS!$A$2,WorkWS!A33,"")</f>
        <v>24</v>
      </c>
      <c r="D58" s="43">
        <f ca="1">IF(WorkWS!A33&lt;=WorkWS!$A$2,DATE(YEAR($D$34),MONTH($D$34)+C58,DAY($D$34)),"")</f>
        <v>44973</v>
      </c>
      <c r="E58" s="90">
        <f>IFERROR(IF(WorkWS!A33&lt;=WorkWS!$A$2,IF(WorkWS!$F$1=1,$H$31,F58+G58),""),"No Conditions")</f>
        <v>6966.3516436342416</v>
      </c>
      <c r="F58" s="90">
        <f>IFERROR(IF(WorkWS!A33&lt;=WorkWS!$A$2,IF(WorkWS!$F$1=1,E58-G58,$H$34/WorkWS!$A$2),""),"No Conditions")</f>
        <v>6965.5969995611522</v>
      </c>
      <c r="G58" s="90">
        <f>IFERROR(IF(WorkWS!A33&lt;=WorkWS!$A$2,H57*B58*30/360,""),"No Conditions")</f>
        <v>0.75464407308910086</v>
      </c>
      <c r="H58" s="90">
        <f>IFERROR(IF(WorkWS!A33&lt;=WorkWS!$A$2,H57-F58,""),"No Conditions")</f>
        <v>83591.691771130951</v>
      </c>
    </row>
    <row r="59" spans="1:8" ht="15" customHeight="1" x14ac:dyDescent="0.2">
      <c r="A59" s="67">
        <f t="shared" si="1"/>
        <v>12</v>
      </c>
      <c r="B59" s="68">
        <f t="shared" si="0"/>
        <v>1E-4</v>
      </c>
      <c r="C59" s="21">
        <f>IF(WorkWS!A34&lt;=WorkWS!$A$2,WorkWS!A34,"")</f>
        <v>25</v>
      </c>
      <c r="D59" s="43">
        <f ca="1">IF(WorkWS!A34&lt;=WorkWS!$A$2,DATE(YEAR($D$34),MONTH($D$34)+C59,DAY($D$34)),"")</f>
        <v>45001</v>
      </c>
      <c r="E59" s="90">
        <f>IFERROR(IF(WorkWS!A34&lt;=WorkWS!$A$2,IF(WorkWS!$F$1=1,$H$31,F59+G59),""),"No Conditions")</f>
        <v>6966.3516436342416</v>
      </c>
      <c r="F59" s="90">
        <f>IFERROR(IF(WorkWS!A34&lt;=WorkWS!$A$2,IF(WorkWS!$F$1=1,E59-G59,$H$34/WorkWS!$A$2),""),"No Conditions")</f>
        <v>6965.6550462028154</v>
      </c>
      <c r="G59" s="90">
        <f>IFERROR(IF(WorkWS!A34&lt;=WorkWS!$A$2,H58*B59*30/360,""),"No Conditions")</f>
        <v>0.69659743142609121</v>
      </c>
      <c r="H59" s="90">
        <f>IFERROR(IF(WorkWS!A34&lt;=WorkWS!$A$2,H58-F59,""),"No Conditions")</f>
        <v>76626.036724928141</v>
      </c>
    </row>
    <row r="60" spans="1:8" ht="15" customHeight="1" x14ac:dyDescent="0.2">
      <c r="A60" s="67">
        <f t="shared" si="1"/>
        <v>11</v>
      </c>
      <c r="B60" s="68">
        <f t="shared" si="0"/>
        <v>1E-4</v>
      </c>
      <c r="C60" s="21">
        <f>IF(WorkWS!A35&lt;=WorkWS!$A$2,WorkWS!A35,"")</f>
        <v>26</v>
      </c>
      <c r="D60" s="43">
        <f ca="1">IF(WorkWS!A35&lt;=WorkWS!$A$2,DATE(YEAR($D$34),MONTH($D$34)+C60,DAY($D$34)),"")</f>
        <v>45032</v>
      </c>
      <c r="E60" s="90">
        <f>IFERROR(IF(WorkWS!A35&lt;=WorkWS!$A$2,IF(WorkWS!$F$1=1,$H$31,F60+G60),""),"No Conditions")</f>
        <v>6966.3516436342416</v>
      </c>
      <c r="F60" s="90">
        <f>IFERROR(IF(WorkWS!A35&lt;=WorkWS!$A$2,IF(WorkWS!$F$1=1,E60-G60,$H$34/WorkWS!$A$2),""),"No Conditions")</f>
        <v>6965.7130933282006</v>
      </c>
      <c r="G60" s="90">
        <f>IFERROR(IF(WorkWS!A35&lt;=WorkWS!$A$2,H59*B60*30/360,""),"No Conditions")</f>
        <v>0.63855030604106777</v>
      </c>
      <c r="H60" s="90">
        <f>IFERROR(IF(WorkWS!A35&lt;=WorkWS!$A$2,H59-F60,""),"No Conditions")</f>
        <v>69660.323631599938</v>
      </c>
    </row>
    <row r="61" spans="1:8" ht="15" customHeight="1" x14ac:dyDescent="0.2">
      <c r="A61" s="67">
        <f t="shared" si="1"/>
        <v>10</v>
      </c>
      <c r="B61" s="68">
        <f t="shared" si="0"/>
        <v>1E-4</v>
      </c>
      <c r="C61" s="21">
        <f>IF(WorkWS!A36&lt;=WorkWS!$A$2,WorkWS!A36,"")</f>
        <v>27</v>
      </c>
      <c r="D61" s="43">
        <f ca="1">IF(WorkWS!A36&lt;=WorkWS!$A$2,DATE(YEAR($D$34),MONTH($D$34)+C61,DAY($D$34)),"")</f>
        <v>45062</v>
      </c>
      <c r="E61" s="90">
        <f>IFERROR(IF(WorkWS!A36&lt;=WorkWS!$A$2,IF(WorkWS!$F$1=1,$H$31,F61+G61),""),"No Conditions")</f>
        <v>6966.3516436342416</v>
      </c>
      <c r="F61" s="90">
        <f>IFERROR(IF(WorkWS!A36&lt;=WorkWS!$A$2,IF(WorkWS!$F$1=1,E61-G61,$H$34/WorkWS!$A$2),""),"No Conditions")</f>
        <v>6965.7711409373114</v>
      </c>
      <c r="G61" s="90">
        <f>IFERROR(IF(WorkWS!A36&lt;=WorkWS!$A$2,H60*B61*30/360,""),"No Conditions")</f>
        <v>0.58050269692999945</v>
      </c>
      <c r="H61" s="90">
        <f>IFERROR(IF(WorkWS!A36&lt;=WorkWS!$A$2,H60-F61,""),"No Conditions")</f>
        <v>62694.552490662623</v>
      </c>
    </row>
    <row r="62" spans="1:8" ht="15" customHeight="1" x14ac:dyDescent="0.2">
      <c r="A62" s="67">
        <f t="shared" si="1"/>
        <v>9</v>
      </c>
      <c r="B62" s="68">
        <f t="shared" si="0"/>
        <v>1E-4</v>
      </c>
      <c r="C62" s="21">
        <f>IF(WorkWS!A37&lt;=WorkWS!$A$2,WorkWS!A37,"")</f>
        <v>28</v>
      </c>
      <c r="D62" s="43">
        <f ca="1">IF(WorkWS!A37&lt;=WorkWS!$A$2,DATE(YEAR($D$34),MONTH($D$34)+C62,DAY($D$34)),"")</f>
        <v>45093</v>
      </c>
      <c r="E62" s="90">
        <f>IFERROR(IF(WorkWS!A37&lt;=WorkWS!$A$2,IF(WorkWS!$F$1=1,$H$31,F62+G62),""),"No Conditions")</f>
        <v>6966.3516436342416</v>
      </c>
      <c r="F62" s="90">
        <f>IFERROR(IF(WorkWS!A37&lt;=WorkWS!$A$2,IF(WorkWS!$F$1=1,E62-G62,$H$34/WorkWS!$A$2),""),"No Conditions")</f>
        <v>6965.8291890301525</v>
      </c>
      <c r="G62" s="90">
        <f>IFERROR(IF(WorkWS!A37&lt;=WorkWS!$A$2,H61*B62*30/360,""),"No Conditions")</f>
        <v>0.52245460408885513</v>
      </c>
      <c r="H62" s="90">
        <f>IFERROR(IF(WorkWS!A37&lt;=WorkWS!$A$2,H61-F62,""),"No Conditions")</f>
        <v>55728.723301632468</v>
      </c>
    </row>
    <row r="63" spans="1:8" ht="15" customHeight="1" x14ac:dyDescent="0.2">
      <c r="A63" s="67">
        <f t="shared" si="1"/>
        <v>8</v>
      </c>
      <c r="B63" s="68">
        <f t="shared" si="0"/>
        <v>1E-4</v>
      </c>
      <c r="C63" s="21">
        <f>IF(WorkWS!A38&lt;=WorkWS!$A$2,WorkWS!A38,"")</f>
        <v>29</v>
      </c>
      <c r="D63" s="43">
        <f ca="1">IF(WorkWS!A38&lt;=WorkWS!$A$2,DATE(YEAR($D$34),MONTH($D$34)+C63,DAY($D$34)),"")</f>
        <v>45123</v>
      </c>
      <c r="E63" s="90">
        <f>IFERROR(IF(WorkWS!A38&lt;=WorkWS!$A$2,IF(WorkWS!$F$1=1,$H$31,F63+G63),""),"No Conditions")</f>
        <v>6966.3516436342416</v>
      </c>
      <c r="F63" s="90">
        <f>IFERROR(IF(WorkWS!A38&lt;=WorkWS!$A$2,IF(WorkWS!$F$1=1,E63-G63,$H$34/WorkWS!$A$2),""),"No Conditions")</f>
        <v>6965.8872376067284</v>
      </c>
      <c r="G63" s="90">
        <f>IFERROR(IF(WorkWS!A38&lt;=WorkWS!$A$2,H62*B63*30/360,""),"No Conditions")</f>
        <v>0.46440602751360394</v>
      </c>
      <c r="H63" s="90">
        <f>IFERROR(IF(WorkWS!A38&lt;=WorkWS!$A$2,H62-F63,""),"No Conditions")</f>
        <v>48762.836064025738</v>
      </c>
    </row>
    <row r="64" spans="1:8" ht="15" customHeight="1" x14ac:dyDescent="0.2">
      <c r="A64" s="67">
        <f t="shared" si="1"/>
        <v>7</v>
      </c>
      <c r="B64" s="68">
        <f t="shared" si="0"/>
        <v>1E-4</v>
      </c>
      <c r="C64" s="21">
        <f>IF(WorkWS!A39&lt;=WorkWS!$A$2,WorkWS!A39,"")</f>
        <v>30</v>
      </c>
      <c r="D64" s="43">
        <f ca="1">IF(WorkWS!A39&lt;=WorkWS!$A$2,DATE(YEAR($D$34),MONTH($D$34)+C64,DAY($D$34)),"")</f>
        <v>45154</v>
      </c>
      <c r="E64" s="90">
        <f>IFERROR(IF(WorkWS!A39&lt;=WorkWS!$A$2,IF(WorkWS!$F$1=1,$H$31,F64+G64),""),"No Conditions")</f>
        <v>6966.3516436342416</v>
      </c>
      <c r="F64" s="90">
        <f>IFERROR(IF(WorkWS!A39&lt;=WorkWS!$A$2,IF(WorkWS!$F$1=1,E64-G64,$H$34/WorkWS!$A$2),""),"No Conditions")</f>
        <v>6965.9452866670417</v>
      </c>
      <c r="G64" s="90">
        <f>IFERROR(IF(WorkWS!A39&lt;=WorkWS!$A$2,H63*B64*30/360,""),"No Conditions")</f>
        <v>0.40635696720021447</v>
      </c>
      <c r="H64" s="90">
        <f>IFERROR(IF(WorkWS!A39&lt;=WorkWS!$A$2,H63-F64,""),"No Conditions")</f>
        <v>41796.890777358698</v>
      </c>
    </row>
    <row r="65" spans="1:8" ht="15" customHeight="1" x14ac:dyDescent="0.2">
      <c r="A65" s="67">
        <f t="shared" si="1"/>
        <v>6</v>
      </c>
      <c r="B65" s="68">
        <f t="shared" si="0"/>
        <v>1E-4</v>
      </c>
      <c r="C65" s="21">
        <f>IF(WorkWS!A40&lt;=WorkWS!$A$2,WorkWS!A40,"")</f>
        <v>31</v>
      </c>
      <c r="D65" s="43">
        <f ca="1">IF(WorkWS!A40&lt;=WorkWS!$A$2,DATE(YEAR($D$34),MONTH($D$34)+C65,DAY($D$34)),"")</f>
        <v>45185</v>
      </c>
      <c r="E65" s="90">
        <f>IFERROR(IF(WorkWS!A40&lt;=WorkWS!$A$2,IF(WorkWS!$F$1=1,$H$31,F65+G65),""),"No Conditions")</f>
        <v>6966.3516436342416</v>
      </c>
      <c r="F65" s="90">
        <f>IFERROR(IF(WorkWS!A40&lt;=WorkWS!$A$2,IF(WorkWS!$F$1=1,E65-G65,$H$34/WorkWS!$A$2),""),"No Conditions")</f>
        <v>6966.0033362110971</v>
      </c>
      <c r="G65" s="90">
        <f>IFERROR(IF(WorkWS!A40&lt;=WorkWS!$A$2,H64*B65*30/360,""),"No Conditions")</f>
        <v>0.34830742314465579</v>
      </c>
      <c r="H65" s="90">
        <f>IFERROR(IF(WorkWS!A40&lt;=WorkWS!$A$2,H64-F65,""),"No Conditions")</f>
        <v>34830.887441147599</v>
      </c>
    </row>
    <row r="66" spans="1:8" ht="15" customHeight="1" x14ac:dyDescent="0.2">
      <c r="A66" s="67">
        <f t="shared" si="1"/>
        <v>5</v>
      </c>
      <c r="B66" s="68">
        <f t="shared" si="0"/>
        <v>1E-4</v>
      </c>
      <c r="C66" s="21">
        <f>IF(WorkWS!A41&lt;=WorkWS!$A$2,WorkWS!A41,"")</f>
        <v>32</v>
      </c>
      <c r="D66" s="43">
        <f ca="1">IF(WorkWS!A41&lt;=WorkWS!$A$2,DATE(YEAR($D$34),MONTH($D$34)+C66,DAY($D$34)),"")</f>
        <v>45215</v>
      </c>
      <c r="E66" s="90">
        <f>IFERROR(IF(WorkWS!A41&lt;=WorkWS!$A$2,IF(WorkWS!$F$1=1,$H$31,F66+G66),""),"No Conditions")</f>
        <v>6966.3516436342416</v>
      </c>
      <c r="F66" s="90">
        <f>IFERROR(IF(WorkWS!A41&lt;=WorkWS!$A$2,IF(WorkWS!$F$1=1,E66-G66,$H$34/WorkWS!$A$2),""),"No Conditions")</f>
        <v>6966.0613862388991</v>
      </c>
      <c r="G66" s="90">
        <f>IFERROR(IF(WorkWS!A41&lt;=WorkWS!$A$2,H65*B66*30/360,""),"No Conditions")</f>
        <v>0.29025739534289668</v>
      </c>
      <c r="H66" s="90">
        <f>IFERROR(IF(WorkWS!A41&lt;=WorkWS!$A$2,H65-F66,""),"No Conditions")</f>
        <v>27864.826054908699</v>
      </c>
    </row>
    <row r="67" spans="1:8" ht="15" customHeight="1" x14ac:dyDescent="0.2">
      <c r="A67" s="67">
        <f t="shared" si="1"/>
        <v>4</v>
      </c>
      <c r="B67" s="68">
        <f t="shared" si="0"/>
        <v>1E-4</v>
      </c>
      <c r="C67" s="21">
        <f>IF(WorkWS!A42&lt;=WorkWS!$A$2,WorkWS!A42,"")</f>
        <v>33</v>
      </c>
      <c r="D67" s="43">
        <f ca="1">IF(WorkWS!A42&lt;=WorkWS!$A$2,DATE(YEAR($D$34),MONTH($D$34)+C67,DAY($D$34)),"")</f>
        <v>45246</v>
      </c>
      <c r="E67" s="90">
        <f>IFERROR(IF(WorkWS!A42&lt;=WorkWS!$A$2,IF(WorkWS!$F$1=1,$H$31,F67+G67),""),"No Conditions")</f>
        <v>6966.3516436342416</v>
      </c>
      <c r="F67" s="90">
        <f>IFERROR(IF(WorkWS!A42&lt;=WorkWS!$A$2,IF(WorkWS!$F$1=1,E67-G67,$H$34/WorkWS!$A$2),""),"No Conditions")</f>
        <v>6966.1194367504504</v>
      </c>
      <c r="G67" s="90">
        <f>IFERROR(IF(WorkWS!A42&lt;=WorkWS!$A$2,H66*B67*30/360,""),"No Conditions")</f>
        <v>0.23220688379090587</v>
      </c>
      <c r="H67" s="90">
        <f>IFERROR(IF(WorkWS!A42&lt;=WorkWS!$A$2,H66-F67,""),"No Conditions")</f>
        <v>20898.706618158249</v>
      </c>
    </row>
    <row r="68" spans="1:8" ht="15" customHeight="1" x14ac:dyDescent="0.2">
      <c r="A68" s="67">
        <f t="shared" si="1"/>
        <v>3</v>
      </c>
      <c r="B68" s="68">
        <f t="shared" si="0"/>
        <v>1E-4</v>
      </c>
      <c r="C68" s="21">
        <f>IF(WorkWS!A43&lt;=WorkWS!$A$2,WorkWS!A43,"")</f>
        <v>34</v>
      </c>
      <c r="D68" s="43">
        <f ca="1">IF(WorkWS!A43&lt;=WorkWS!$A$2,DATE(YEAR($D$34),MONTH($D$34)+C68,DAY($D$34)),"")</f>
        <v>45276</v>
      </c>
      <c r="E68" s="90">
        <f>IFERROR(IF(WorkWS!A43&lt;=WorkWS!$A$2,IF(WorkWS!$F$1=1,$H$31,F68+G68),""),"No Conditions")</f>
        <v>6966.3516436342416</v>
      </c>
      <c r="F68" s="90">
        <f>IFERROR(IF(WorkWS!A43&lt;=WorkWS!$A$2,IF(WorkWS!$F$1=1,E68-G68,$H$34/WorkWS!$A$2),""),"No Conditions")</f>
        <v>6966.1774877457565</v>
      </c>
      <c r="G68" s="90">
        <f>IFERROR(IF(WorkWS!A43&lt;=WorkWS!$A$2,H67*B68*30/360,""),"No Conditions")</f>
        <v>0.17415588848465208</v>
      </c>
      <c r="H68" s="90">
        <f>IFERROR(IF(WorkWS!A43&lt;=WorkWS!$A$2,H67-F68,""),"No Conditions")</f>
        <v>13932.529130412491</v>
      </c>
    </row>
    <row r="69" spans="1:8" ht="15" customHeight="1" x14ac:dyDescent="0.2">
      <c r="A69" s="67">
        <f t="shared" si="1"/>
        <v>2</v>
      </c>
      <c r="B69" s="68">
        <f t="shared" si="0"/>
        <v>1E-4</v>
      </c>
      <c r="C69" s="21">
        <f>IF(WorkWS!A44&lt;=WorkWS!$A$2,WorkWS!A44,"")</f>
        <v>35</v>
      </c>
      <c r="D69" s="43">
        <f ca="1">IF(WorkWS!A44&lt;=WorkWS!$A$2,DATE(YEAR($D$34),MONTH($D$34)+C69,DAY($D$34)),"")</f>
        <v>45307</v>
      </c>
      <c r="E69" s="90">
        <f>IFERROR(IF(WorkWS!A44&lt;=WorkWS!$A$2,IF(WorkWS!$F$1=1,$H$31,F69+G69),""),"No Conditions")</f>
        <v>6966.3516436342416</v>
      </c>
      <c r="F69" s="90">
        <f>IFERROR(IF(WorkWS!A44&lt;=WorkWS!$A$2,IF(WorkWS!$F$1=1,E69-G69,$H$34/WorkWS!$A$2),""),"No Conditions")</f>
        <v>6966.2355392248219</v>
      </c>
      <c r="G69" s="90">
        <f>IFERROR(IF(WorkWS!A44&lt;=WorkWS!$A$2,H68*B69*30/360,""),"No Conditions")</f>
        <v>0.11610440942010411</v>
      </c>
      <c r="H69" s="90">
        <f>IFERROR(IF(WorkWS!A44&lt;=WorkWS!$A$2,H68-F69,""),"No Conditions")</f>
        <v>6966.2935911876693</v>
      </c>
    </row>
    <row r="70" spans="1:8" ht="15" customHeight="1" x14ac:dyDescent="0.2">
      <c r="A70" s="67">
        <f t="shared" si="1"/>
        <v>1</v>
      </c>
      <c r="B70" s="68">
        <f t="shared" si="0"/>
        <v>1E-4</v>
      </c>
      <c r="C70" s="21">
        <f>IF(WorkWS!A45&lt;=WorkWS!$A$2,WorkWS!A45,"")</f>
        <v>36</v>
      </c>
      <c r="D70" s="43">
        <f ca="1">IF(WorkWS!A45&lt;=WorkWS!$A$2,DATE(YEAR($D$34),MONTH($D$34)+C70,DAY($D$34)),"")</f>
        <v>45338</v>
      </c>
      <c r="E70" s="90">
        <f>IFERROR(IF(WorkWS!A45&lt;=WorkWS!$A$2,IF(WorkWS!$F$1=1,$H$31,F70+G70),""),"No Conditions")</f>
        <v>6966.3516436342416</v>
      </c>
      <c r="F70" s="90">
        <f>IFERROR(IF(WorkWS!A45&lt;=WorkWS!$A$2,IF(WorkWS!$F$1=1,E70-G70,$H$34/WorkWS!$A$2),""),"No Conditions")</f>
        <v>6966.2935911876484</v>
      </c>
      <c r="G70" s="90">
        <f>IFERROR(IF(WorkWS!A45&lt;=WorkWS!$A$2,H69*B70*30/360,""),"No Conditions")</f>
        <v>5.8052446593230583E-2</v>
      </c>
      <c r="H70" s="90">
        <f>IFERROR(IF(WorkWS!A45&lt;=WorkWS!$A$2,H69-F70,""),"No Conditions")</f>
        <v>2.0918378140777349E-11</v>
      </c>
    </row>
    <row r="71" spans="1:8" ht="15" customHeight="1" x14ac:dyDescent="0.2">
      <c r="A71" s="67">
        <f t="shared" si="1"/>
        <v>0</v>
      </c>
      <c r="B71" s="68">
        <f t="shared" si="0"/>
        <v>1E-4</v>
      </c>
      <c r="C71" s="21" t="str">
        <f>IF(WorkWS!A46&lt;=WorkWS!$A$2,WorkWS!A46,"")</f>
        <v/>
      </c>
      <c r="D71" s="43" t="str">
        <f>IF(WorkWS!A46&lt;=WorkWS!$A$2,DATE(YEAR($D$34),MONTH($D$34)+C71,DAY($D$34)),"")</f>
        <v/>
      </c>
      <c r="E71" s="90" t="str">
        <f>IFERROR(IF(WorkWS!A46&lt;=WorkWS!$A$2,IF(WorkWS!$F$1=1,$H$31,F71+G71),""),"No Conditions")</f>
        <v/>
      </c>
      <c r="F71" s="90" t="str">
        <f>IFERROR(IF(WorkWS!A46&lt;=WorkWS!$A$2,IF(WorkWS!$F$1=1,E71-G71,$H$34/WorkWS!$A$2),""),"No Conditions")</f>
        <v/>
      </c>
      <c r="G71" s="90" t="str">
        <f>IFERROR(IF(WorkWS!A46&lt;=WorkWS!$A$2,H70*B71*30/360,""),"No Conditions")</f>
        <v/>
      </c>
      <c r="H71" s="90" t="str">
        <f>IFERROR(IF(WorkWS!A46&lt;=WorkWS!$A$2,H70-F71,""),"No Conditions")</f>
        <v/>
      </c>
    </row>
    <row r="72" spans="1:8" ht="15" customHeight="1" x14ac:dyDescent="0.2">
      <c r="A72" s="67">
        <f t="shared" si="1"/>
        <v>-1</v>
      </c>
      <c r="B72" s="68">
        <f t="shared" si="0"/>
        <v>1E-4</v>
      </c>
      <c r="C72" s="21" t="str">
        <f>IF(WorkWS!A47&lt;=WorkWS!$A$2,WorkWS!A47,"")</f>
        <v/>
      </c>
      <c r="D72" s="43" t="str">
        <f>IF(WorkWS!A47&lt;=WorkWS!$A$2,DATE(YEAR($D$34),MONTH($D$34)+C72,DAY($D$34)),"")</f>
        <v/>
      </c>
      <c r="E72" s="90" t="str">
        <f>IFERROR(IF(WorkWS!A47&lt;=WorkWS!$A$2,IF(WorkWS!$F$1=1,$H$31,F72+G72),""),"No Conditions")</f>
        <v/>
      </c>
      <c r="F72" s="90" t="str">
        <f>IFERROR(IF(WorkWS!A47&lt;=WorkWS!$A$2,IF(WorkWS!$F$1=1,E72-G72,$H$34/WorkWS!$A$2),""),"No Conditions")</f>
        <v/>
      </c>
      <c r="G72" s="90" t="str">
        <f>IFERROR(IF(WorkWS!A47&lt;=WorkWS!$A$2,H71*B72*30/360,""),"No Conditions")</f>
        <v/>
      </c>
      <c r="H72" s="90" t="str">
        <f>IFERROR(IF(WorkWS!A47&lt;=WorkWS!$A$2,H71-F72,""),"No Conditions")</f>
        <v/>
      </c>
    </row>
    <row r="73" spans="1:8" ht="15" customHeight="1" x14ac:dyDescent="0.2">
      <c r="A73" s="67">
        <f t="shared" si="1"/>
        <v>-2</v>
      </c>
      <c r="B73" s="68">
        <f t="shared" si="0"/>
        <v>1E-4</v>
      </c>
      <c r="C73" s="21" t="str">
        <f>IF(WorkWS!A48&lt;=WorkWS!$A$2,WorkWS!A48,"")</f>
        <v/>
      </c>
      <c r="D73" s="43" t="str">
        <f>IF(WorkWS!A48&lt;=WorkWS!$A$2,DATE(YEAR($D$34),MONTH($D$34)+C73,DAY($D$34)),"")</f>
        <v/>
      </c>
      <c r="E73" s="90" t="str">
        <f>IFERROR(IF(WorkWS!A48&lt;=WorkWS!$A$2,IF(WorkWS!$F$1=1,$H$31,F73+G73),""),"No Conditions")</f>
        <v/>
      </c>
      <c r="F73" s="90" t="str">
        <f>IFERROR(IF(WorkWS!A48&lt;=WorkWS!$A$2,IF(WorkWS!$F$1=1,E73-G73,$H$34/WorkWS!$A$2),""),"No Conditions")</f>
        <v/>
      </c>
      <c r="G73" s="90" t="str">
        <f>IFERROR(IF(WorkWS!A48&lt;=WorkWS!$A$2,H72*B73*30/360,""),"No Conditions")</f>
        <v/>
      </c>
      <c r="H73" s="90" t="str">
        <f>IFERROR(IF(WorkWS!A48&lt;=WorkWS!$A$2,H72-F73,""),"No Conditions")</f>
        <v/>
      </c>
    </row>
    <row r="74" spans="1:8" ht="15" customHeight="1" x14ac:dyDescent="0.2">
      <c r="A74" s="67">
        <f t="shared" si="1"/>
        <v>-3</v>
      </c>
      <c r="B74" s="68">
        <f t="shared" si="0"/>
        <v>1E-4</v>
      </c>
      <c r="C74" s="21" t="str">
        <f>IF(WorkWS!A49&lt;=WorkWS!$A$2,WorkWS!A49,"")</f>
        <v/>
      </c>
      <c r="D74" s="43" t="str">
        <f>IF(WorkWS!A49&lt;=WorkWS!$A$2,DATE(YEAR($D$34),MONTH($D$34)+C74,DAY($D$34)),"")</f>
        <v/>
      </c>
      <c r="E74" s="90" t="str">
        <f>IFERROR(IF(WorkWS!A49&lt;=WorkWS!$A$2,IF(WorkWS!$F$1=1,$H$31,F74+G74),""),"No Conditions")</f>
        <v/>
      </c>
      <c r="F74" s="90" t="str">
        <f>IFERROR(IF(WorkWS!A49&lt;=WorkWS!$A$2,IF(WorkWS!$F$1=1,E74-G74,$H$34/WorkWS!$A$2),""),"No Conditions")</f>
        <v/>
      </c>
      <c r="G74" s="90" t="str">
        <f>IFERROR(IF(WorkWS!A49&lt;=WorkWS!$A$2,H73*B74*30/360,""),"No Conditions")</f>
        <v/>
      </c>
      <c r="H74" s="90" t="str">
        <f>IFERROR(IF(WorkWS!A49&lt;=WorkWS!$A$2,H73-F74,""),"No Conditions")</f>
        <v/>
      </c>
    </row>
    <row r="75" spans="1:8" ht="15" customHeight="1" x14ac:dyDescent="0.2">
      <c r="A75" s="67">
        <f t="shared" si="1"/>
        <v>-4</v>
      </c>
      <c r="B75" s="68">
        <f t="shared" si="0"/>
        <v>1E-4</v>
      </c>
      <c r="C75" s="21" t="str">
        <f>IF(WorkWS!A50&lt;=WorkWS!$A$2,WorkWS!A50,"")</f>
        <v/>
      </c>
      <c r="D75" s="43" t="str">
        <f>IF(WorkWS!A50&lt;=WorkWS!$A$2,DATE(YEAR($D$34),MONTH($D$34)+C75,DAY($D$34)),"")</f>
        <v/>
      </c>
      <c r="E75" s="90" t="str">
        <f>IFERROR(IF(WorkWS!A50&lt;=WorkWS!$A$2,IF(WorkWS!$F$1=1,$H$31,F75+G75),""),"No Conditions")</f>
        <v/>
      </c>
      <c r="F75" s="90" t="str">
        <f>IFERROR(IF(WorkWS!A50&lt;=WorkWS!$A$2,IF(WorkWS!$F$1=1,E75-G75,$H$34/WorkWS!$A$2),""),"No Conditions")</f>
        <v/>
      </c>
      <c r="G75" s="90" t="str">
        <f>IFERROR(IF(WorkWS!A50&lt;=WorkWS!$A$2,H74*B75*30/360,""),"No Conditions")</f>
        <v/>
      </c>
      <c r="H75" s="90" t="str">
        <f>IFERROR(IF(WorkWS!A50&lt;=WorkWS!$A$2,H74-F75,""),"No Conditions")</f>
        <v/>
      </c>
    </row>
    <row r="76" spans="1:8" ht="15" customHeight="1" x14ac:dyDescent="0.2">
      <c r="A76" s="67">
        <f t="shared" si="1"/>
        <v>-5</v>
      </c>
      <c r="B76" s="68">
        <f t="shared" si="0"/>
        <v>1E-4</v>
      </c>
      <c r="C76" s="21" t="str">
        <f>IF(WorkWS!A51&lt;=WorkWS!$A$2,WorkWS!A51,"")</f>
        <v/>
      </c>
      <c r="D76" s="43" t="str">
        <f>IF(WorkWS!A51&lt;=WorkWS!$A$2,DATE(YEAR($D$34),MONTH($D$34)+C76,DAY($D$34)),"")</f>
        <v/>
      </c>
      <c r="E76" s="90" t="str">
        <f>IFERROR(IF(WorkWS!A51&lt;=WorkWS!$A$2,IF(WorkWS!$F$1=1,$H$31,F76+G76),""),"No Conditions")</f>
        <v/>
      </c>
      <c r="F76" s="90" t="str">
        <f>IFERROR(IF(WorkWS!A51&lt;=WorkWS!$A$2,IF(WorkWS!$F$1=1,E76-G76,$H$34/WorkWS!$A$2),""),"No Conditions")</f>
        <v/>
      </c>
      <c r="G76" s="90" t="str">
        <f>IFERROR(IF(WorkWS!A51&lt;=WorkWS!$A$2,H75*B76*30/360,""),"No Conditions")</f>
        <v/>
      </c>
      <c r="H76" s="90" t="str">
        <f>IFERROR(IF(WorkWS!A51&lt;=WorkWS!$A$2,H75-F76,""),"No Conditions")</f>
        <v/>
      </c>
    </row>
    <row r="77" spans="1:8" ht="15" customHeight="1" x14ac:dyDescent="0.2">
      <c r="A77" s="67">
        <f t="shared" si="1"/>
        <v>-6</v>
      </c>
      <c r="B77" s="68">
        <f t="shared" si="0"/>
        <v>1E-4</v>
      </c>
      <c r="C77" s="21" t="str">
        <f>IF(WorkWS!A52&lt;=WorkWS!$A$2,WorkWS!A52,"")</f>
        <v/>
      </c>
      <c r="D77" s="43" t="str">
        <f>IF(WorkWS!A52&lt;=WorkWS!$A$2,DATE(YEAR($D$34),MONTH($D$34)+C77,DAY($D$34)),"")</f>
        <v/>
      </c>
      <c r="E77" s="90" t="str">
        <f>IFERROR(IF(WorkWS!A52&lt;=WorkWS!$A$2,IF(WorkWS!$F$1=1,$H$31,F77+G77),""),"No Conditions")</f>
        <v/>
      </c>
      <c r="F77" s="90" t="str">
        <f>IFERROR(IF(WorkWS!A52&lt;=WorkWS!$A$2,IF(WorkWS!$F$1=1,E77-G77,$H$34/WorkWS!$A$2),""),"No Conditions")</f>
        <v/>
      </c>
      <c r="G77" s="90" t="str">
        <f>IFERROR(IF(WorkWS!A52&lt;=WorkWS!$A$2,H76*B77*30/360,""),"No Conditions")</f>
        <v/>
      </c>
      <c r="H77" s="90" t="str">
        <f>IFERROR(IF(WorkWS!A52&lt;=WorkWS!$A$2,H76-F77,""),"No Conditions")</f>
        <v/>
      </c>
    </row>
    <row r="78" spans="1:8" ht="15" customHeight="1" x14ac:dyDescent="0.2">
      <c r="A78" s="67">
        <f t="shared" si="1"/>
        <v>-7</v>
      </c>
      <c r="B78" s="68">
        <f t="shared" si="0"/>
        <v>1E-4</v>
      </c>
      <c r="C78" s="21" t="str">
        <f>IF(WorkWS!A53&lt;=WorkWS!$A$2,WorkWS!A53,"")</f>
        <v/>
      </c>
      <c r="D78" s="43" t="str">
        <f>IF(WorkWS!A53&lt;=WorkWS!$A$2,DATE(YEAR($D$34),MONTH($D$34)+C78,DAY($D$34)),"")</f>
        <v/>
      </c>
      <c r="E78" s="90" t="str">
        <f>IFERROR(IF(WorkWS!A53&lt;=WorkWS!$A$2,IF(WorkWS!$F$1=1,$H$31,F78+G78),""),"No Conditions")</f>
        <v/>
      </c>
      <c r="F78" s="90" t="str">
        <f>IFERROR(IF(WorkWS!A53&lt;=WorkWS!$A$2,IF(WorkWS!$F$1=1,E78-G78,$H$34/WorkWS!$A$2),""),"No Conditions")</f>
        <v/>
      </c>
      <c r="G78" s="90" t="str">
        <f>IFERROR(IF(WorkWS!A53&lt;=WorkWS!$A$2,H77*B78*30/360,""),"No Conditions")</f>
        <v/>
      </c>
      <c r="H78" s="90" t="str">
        <f>IFERROR(IF(WorkWS!A53&lt;=WorkWS!$A$2,H77-F78,""),"No Conditions")</f>
        <v/>
      </c>
    </row>
    <row r="79" spans="1:8" ht="15" customHeight="1" x14ac:dyDescent="0.2">
      <c r="A79" s="67">
        <f t="shared" si="1"/>
        <v>-8</v>
      </c>
      <c r="B79" s="68">
        <f t="shared" si="0"/>
        <v>1E-4</v>
      </c>
      <c r="C79" s="21" t="str">
        <f>IF(WorkWS!A54&lt;=WorkWS!$A$2,WorkWS!A54,"")</f>
        <v/>
      </c>
      <c r="D79" s="43" t="str">
        <f>IF(WorkWS!A54&lt;=WorkWS!$A$2,DATE(YEAR($D$34),MONTH($D$34)+C79,DAY($D$34)),"")</f>
        <v/>
      </c>
      <c r="E79" s="90" t="str">
        <f>IFERROR(IF(WorkWS!A54&lt;=WorkWS!$A$2,IF(WorkWS!$F$1=1,$H$31,F79+G79),""),"No Conditions")</f>
        <v/>
      </c>
      <c r="F79" s="90" t="str">
        <f>IFERROR(IF(WorkWS!A54&lt;=WorkWS!$A$2,IF(WorkWS!$F$1=1,E79-G79,$H$34/WorkWS!$A$2),""),"No Conditions")</f>
        <v/>
      </c>
      <c r="G79" s="90" t="str">
        <f>IFERROR(IF(WorkWS!A54&lt;=WorkWS!$A$2,H78*B79*30/360,""),"No Conditions")</f>
        <v/>
      </c>
      <c r="H79" s="90" t="str">
        <f>IFERROR(IF(WorkWS!A54&lt;=WorkWS!$A$2,H78-F79,""),"No Conditions")</f>
        <v/>
      </c>
    </row>
    <row r="80" spans="1:8" ht="15" customHeight="1" x14ac:dyDescent="0.2">
      <c r="A80" s="67">
        <f t="shared" si="1"/>
        <v>-9</v>
      </c>
      <c r="B80" s="68">
        <f t="shared" si="0"/>
        <v>1E-4</v>
      </c>
      <c r="C80" s="21" t="str">
        <f>IF(WorkWS!A55&lt;=WorkWS!$A$2,WorkWS!A55,"")</f>
        <v/>
      </c>
      <c r="D80" s="43" t="str">
        <f>IF(WorkWS!A55&lt;=WorkWS!$A$2,DATE(YEAR($D$34),MONTH($D$34)+C80,DAY($D$34)),"")</f>
        <v/>
      </c>
      <c r="E80" s="90" t="str">
        <f>IFERROR(IF(WorkWS!A55&lt;=WorkWS!$A$2,IF(WorkWS!$F$1=1,$H$31,F80+G80),""),"No Conditions")</f>
        <v/>
      </c>
      <c r="F80" s="90" t="str">
        <f>IFERROR(IF(WorkWS!A55&lt;=WorkWS!$A$2,IF(WorkWS!$F$1=1,E80-G80,$H$34/WorkWS!$A$2),""),"No Conditions")</f>
        <v/>
      </c>
      <c r="G80" s="90" t="str">
        <f>IFERROR(IF(WorkWS!A55&lt;=WorkWS!$A$2,H79*B80*30/360,""),"No Conditions")</f>
        <v/>
      </c>
      <c r="H80" s="90" t="str">
        <f>IFERROR(IF(WorkWS!A55&lt;=WorkWS!$A$2,H79-F80,""),"No Conditions")</f>
        <v/>
      </c>
    </row>
    <row r="81" spans="1:8" ht="15" customHeight="1" x14ac:dyDescent="0.2">
      <c r="A81" s="67">
        <f t="shared" si="1"/>
        <v>-10</v>
      </c>
      <c r="B81" s="68">
        <f t="shared" si="0"/>
        <v>1E-4</v>
      </c>
      <c r="C81" s="21" t="str">
        <f>IF(WorkWS!A56&lt;=WorkWS!$A$2,WorkWS!A56,"")</f>
        <v/>
      </c>
      <c r="D81" s="43" t="str">
        <f>IF(WorkWS!A56&lt;=WorkWS!$A$2,DATE(YEAR($D$34),MONTH($D$34)+C81,DAY($D$34)),"")</f>
        <v/>
      </c>
      <c r="E81" s="90" t="str">
        <f>IFERROR(IF(WorkWS!A56&lt;=WorkWS!$A$2,IF(WorkWS!$F$1=1,$H$31,F81+G81),""),"No Conditions")</f>
        <v/>
      </c>
      <c r="F81" s="90" t="str">
        <f>IFERROR(IF(WorkWS!A56&lt;=WorkWS!$A$2,IF(WorkWS!$F$1=1,E81-G81,$H$34/WorkWS!$A$2),""),"No Conditions")</f>
        <v/>
      </c>
      <c r="G81" s="90" t="str">
        <f>IFERROR(IF(WorkWS!A56&lt;=WorkWS!$A$2,H80*B81*30/360,""),"No Conditions")</f>
        <v/>
      </c>
      <c r="H81" s="90" t="str">
        <f>IFERROR(IF(WorkWS!A56&lt;=WorkWS!$A$2,H80-F81,""),"No Conditions")</f>
        <v/>
      </c>
    </row>
    <row r="82" spans="1:8" ht="15" customHeight="1" x14ac:dyDescent="0.2">
      <c r="A82" s="67">
        <f t="shared" si="1"/>
        <v>-11</v>
      </c>
      <c r="B82" s="68">
        <f t="shared" si="0"/>
        <v>1E-4</v>
      </c>
      <c r="C82" s="21" t="str">
        <f>IF(WorkWS!A57&lt;=WorkWS!$A$2,WorkWS!A57,"")</f>
        <v/>
      </c>
      <c r="D82" s="43" t="str">
        <f>IF(WorkWS!A57&lt;=WorkWS!$A$2,DATE(YEAR($D$34),MONTH($D$34)+C82,DAY($D$34)),"")</f>
        <v/>
      </c>
      <c r="E82" s="90" t="str">
        <f>IFERROR(IF(WorkWS!A57&lt;=WorkWS!$A$2,IF(WorkWS!$F$1=1,$H$31,F82+G82),""),"No Conditions")</f>
        <v/>
      </c>
      <c r="F82" s="90" t="str">
        <f>IFERROR(IF(WorkWS!A57&lt;=WorkWS!$A$2,IF(WorkWS!$F$1=1,E82-G82,$H$34/WorkWS!$A$2),""),"No Conditions")</f>
        <v/>
      </c>
      <c r="G82" s="90" t="str">
        <f>IFERROR(IF(WorkWS!A57&lt;=WorkWS!$A$2,H81*B82*30/360,""),"No Conditions")</f>
        <v/>
      </c>
      <c r="H82" s="90" t="str">
        <f>IFERROR(IF(WorkWS!A57&lt;=WorkWS!$A$2,H81-F82,""),"No Conditions")</f>
        <v/>
      </c>
    </row>
    <row r="83" spans="1:8" ht="15" customHeight="1" x14ac:dyDescent="0.2">
      <c r="A83" s="67">
        <f t="shared" si="1"/>
        <v>-12</v>
      </c>
      <c r="B83" s="68">
        <f t="shared" si="0"/>
        <v>1E-4</v>
      </c>
      <c r="C83" s="21" t="str">
        <f>IF(WorkWS!A58&lt;=WorkWS!$A$2,WorkWS!A58,"")</f>
        <v/>
      </c>
      <c r="D83" s="43" t="str">
        <f>IF(WorkWS!A58&lt;=WorkWS!$A$2,DATE(YEAR($D$34),MONTH($D$34)+C83,DAY($D$34)),"")</f>
        <v/>
      </c>
      <c r="E83" s="90" t="str">
        <f>IFERROR(IF(WorkWS!A58&lt;=WorkWS!$A$2,IF(WorkWS!$F$1=1,$H$31,F83+G83),""),"No Conditions")</f>
        <v/>
      </c>
      <c r="F83" s="90" t="str">
        <f>IFERROR(IF(WorkWS!A58&lt;=WorkWS!$A$2,IF(WorkWS!$F$1=1,E83-G83,$H$34/WorkWS!$A$2),""),"No Conditions")</f>
        <v/>
      </c>
      <c r="G83" s="90" t="str">
        <f>IFERROR(IF(WorkWS!A58&lt;=WorkWS!$A$2,H82*B83*30/360,""),"No Conditions")</f>
        <v/>
      </c>
      <c r="H83" s="90" t="str">
        <f>IFERROR(IF(WorkWS!A58&lt;=WorkWS!$A$2,H82-F83,""),"No Conditions")</f>
        <v/>
      </c>
    </row>
    <row r="84" spans="1:8" ht="15" customHeight="1" x14ac:dyDescent="0.2">
      <c r="A84" s="67">
        <f t="shared" si="1"/>
        <v>-13</v>
      </c>
      <c r="B84" s="68">
        <f t="shared" si="0"/>
        <v>1E-4</v>
      </c>
      <c r="C84" s="21" t="str">
        <f>IF(WorkWS!A59&lt;=WorkWS!$A$2,WorkWS!A59,"")</f>
        <v/>
      </c>
      <c r="D84" s="43" t="str">
        <f>IF(WorkWS!A59&lt;=WorkWS!$A$2,DATE(YEAR($D$34),MONTH($D$34)+C84,DAY($D$34)),"")</f>
        <v/>
      </c>
      <c r="E84" s="90" t="str">
        <f>IFERROR(IF(WorkWS!A59&lt;=WorkWS!$A$2,IF(WorkWS!$F$1=1,$H$31,F84+G84),""),"No Conditions")</f>
        <v/>
      </c>
      <c r="F84" s="90" t="str">
        <f>IFERROR(IF(WorkWS!A59&lt;=WorkWS!$A$2,IF(WorkWS!$F$1=1,E84-G84,$H$34/WorkWS!$A$2),""),"No Conditions")</f>
        <v/>
      </c>
      <c r="G84" s="90" t="str">
        <f>IFERROR(IF(WorkWS!A59&lt;=WorkWS!$A$2,H83*B84*30/360,""),"No Conditions")</f>
        <v/>
      </c>
      <c r="H84" s="90" t="str">
        <f>IFERROR(IF(WorkWS!A59&lt;=WorkWS!$A$2,H83-F84,""),"No Conditions")</f>
        <v/>
      </c>
    </row>
    <row r="85" spans="1:8" ht="15" customHeight="1" x14ac:dyDescent="0.2">
      <c r="A85" s="67">
        <f t="shared" si="1"/>
        <v>-14</v>
      </c>
      <c r="B85" s="68">
        <f t="shared" si="0"/>
        <v>1E-4</v>
      </c>
      <c r="C85" s="21" t="str">
        <f>IF(WorkWS!A60&lt;=WorkWS!$A$2,WorkWS!A60,"")</f>
        <v/>
      </c>
      <c r="D85" s="43" t="str">
        <f>IF(WorkWS!A60&lt;=WorkWS!$A$2,DATE(YEAR($D$34),MONTH($D$34)+C85,DAY($D$34)),"")</f>
        <v/>
      </c>
      <c r="E85" s="90" t="str">
        <f>IFERROR(IF(WorkWS!A60&lt;=WorkWS!$A$2,IF(WorkWS!$F$1=1,$H$31,F85+G85),""),"No Conditions")</f>
        <v/>
      </c>
      <c r="F85" s="90" t="str">
        <f>IFERROR(IF(WorkWS!A60&lt;=WorkWS!$A$2,IF(WorkWS!$F$1=1,E85-G85,$H$34/WorkWS!$A$2),""),"No Conditions")</f>
        <v/>
      </c>
      <c r="G85" s="90" t="str">
        <f>IFERROR(IF(WorkWS!A60&lt;=WorkWS!$A$2,H84*B85*30/360,""),"No Conditions")</f>
        <v/>
      </c>
      <c r="H85" s="90" t="str">
        <f>IFERROR(IF(WorkWS!A60&lt;=WorkWS!$A$2,H84-F85,""),"No Conditions")</f>
        <v/>
      </c>
    </row>
    <row r="86" spans="1:8" ht="15" customHeight="1" x14ac:dyDescent="0.2">
      <c r="A86" s="67">
        <f t="shared" si="1"/>
        <v>-15</v>
      </c>
      <c r="B86" s="68">
        <f t="shared" si="0"/>
        <v>1E-4</v>
      </c>
      <c r="C86" s="21" t="str">
        <f>IF(WorkWS!A61&lt;=WorkWS!$A$2,WorkWS!A61,"")</f>
        <v/>
      </c>
      <c r="D86" s="43" t="str">
        <f>IF(WorkWS!A61&lt;=WorkWS!$A$2,DATE(YEAR($D$34),MONTH($D$34)+C86,DAY($D$34)),"")</f>
        <v/>
      </c>
      <c r="E86" s="90" t="str">
        <f>IFERROR(IF(WorkWS!A61&lt;=WorkWS!$A$2,IF(WorkWS!$F$1=1,$H$31,F86+G86),""),"No Conditions")</f>
        <v/>
      </c>
      <c r="F86" s="90" t="str">
        <f>IFERROR(IF(WorkWS!A61&lt;=WorkWS!$A$2,IF(WorkWS!$F$1=1,E86-G86,$H$34/WorkWS!$A$2),""),"No Conditions")</f>
        <v/>
      </c>
      <c r="G86" s="90" t="str">
        <f>IFERROR(IF(WorkWS!A61&lt;=WorkWS!$A$2,H85*B86*30/360,""),"No Conditions")</f>
        <v/>
      </c>
      <c r="H86" s="90" t="str">
        <f>IFERROR(IF(WorkWS!A61&lt;=WorkWS!$A$2,H85-F86,""),"No Conditions")</f>
        <v/>
      </c>
    </row>
    <row r="87" spans="1:8" ht="15" customHeight="1" x14ac:dyDescent="0.2">
      <c r="A87" s="67">
        <f t="shared" si="1"/>
        <v>-16</v>
      </c>
      <c r="B87" s="68">
        <f t="shared" si="0"/>
        <v>1E-4</v>
      </c>
      <c r="C87" s="21" t="str">
        <f>IF(WorkWS!A62&lt;=WorkWS!$A$2,WorkWS!A62,"")</f>
        <v/>
      </c>
      <c r="D87" s="43" t="str">
        <f>IF(WorkWS!A62&lt;=WorkWS!$A$2,DATE(YEAR($D$34),MONTH($D$34)+C87,DAY($D$34)),"")</f>
        <v/>
      </c>
      <c r="E87" s="90" t="str">
        <f>IFERROR(IF(WorkWS!A62&lt;=WorkWS!$A$2,IF(WorkWS!$F$1=1,$H$31,F87+G87),""),"No Conditions")</f>
        <v/>
      </c>
      <c r="F87" s="90" t="str">
        <f>IFERROR(IF(WorkWS!A62&lt;=WorkWS!$A$2,IF(WorkWS!$F$1=1,E87-G87,$H$34/WorkWS!$A$2),""),"No Conditions")</f>
        <v/>
      </c>
      <c r="G87" s="90" t="str">
        <f>IFERROR(IF(WorkWS!A62&lt;=WorkWS!$A$2,H86*B87*30/360,""),"No Conditions")</f>
        <v/>
      </c>
      <c r="H87" s="90" t="str">
        <f>IFERROR(IF(WorkWS!A62&lt;=WorkWS!$A$2,H86-F87,""),"No Conditions")</f>
        <v/>
      </c>
    </row>
    <row r="88" spans="1:8" ht="15" customHeight="1" x14ac:dyDescent="0.2">
      <c r="A88" s="67">
        <f t="shared" si="1"/>
        <v>-17</v>
      </c>
      <c r="B88" s="68">
        <f t="shared" si="0"/>
        <v>1E-4</v>
      </c>
      <c r="C88" s="21" t="str">
        <f>IF(WorkWS!A63&lt;=WorkWS!$A$2,WorkWS!A63,"")</f>
        <v/>
      </c>
      <c r="D88" s="43" t="str">
        <f>IF(WorkWS!A63&lt;=WorkWS!$A$2,DATE(YEAR($D$34),MONTH($D$34)+C88,DAY($D$34)),"")</f>
        <v/>
      </c>
      <c r="E88" s="90" t="str">
        <f>IFERROR(IF(WorkWS!A63&lt;=WorkWS!$A$2,IF(WorkWS!$F$1=1,$H$31,F88+G88),""),"No Conditions")</f>
        <v/>
      </c>
      <c r="F88" s="90" t="str">
        <f>IFERROR(IF(WorkWS!A63&lt;=WorkWS!$A$2,IF(WorkWS!$F$1=1,E88-G88,$H$34/WorkWS!$A$2),""),"No Conditions")</f>
        <v/>
      </c>
      <c r="G88" s="90" t="str">
        <f>IFERROR(IF(WorkWS!A63&lt;=WorkWS!$A$2,H87*B88*30/360,""),"No Conditions")</f>
        <v/>
      </c>
      <c r="H88" s="90" t="str">
        <f>IFERROR(IF(WorkWS!A63&lt;=WorkWS!$A$2,H87-F88,""),"No Conditions")</f>
        <v/>
      </c>
    </row>
    <row r="89" spans="1:8" ht="15" customHeight="1" x14ac:dyDescent="0.2">
      <c r="A89" s="67">
        <f t="shared" si="1"/>
        <v>-18</v>
      </c>
      <c r="B89" s="68">
        <f t="shared" si="0"/>
        <v>1E-4</v>
      </c>
      <c r="C89" s="21" t="str">
        <f>IF(WorkWS!A64&lt;=WorkWS!$A$2,WorkWS!A64,"")</f>
        <v/>
      </c>
      <c r="D89" s="43" t="str">
        <f>IF(WorkWS!A64&lt;=WorkWS!$A$2,DATE(YEAR($D$34),MONTH($D$34)+C89,DAY($D$34)),"")</f>
        <v/>
      </c>
      <c r="E89" s="90" t="str">
        <f>IFERROR(IF(WorkWS!A64&lt;=WorkWS!$A$2,IF(WorkWS!$F$1=1,$H$31,F89+G89),""),"No Conditions")</f>
        <v/>
      </c>
      <c r="F89" s="90" t="str">
        <f>IFERROR(IF(WorkWS!A64&lt;=WorkWS!$A$2,IF(WorkWS!$F$1=1,E89-G89,$H$34/WorkWS!$A$2),""),"No Conditions")</f>
        <v/>
      </c>
      <c r="G89" s="90" t="str">
        <f>IFERROR(IF(WorkWS!A64&lt;=WorkWS!$A$2,H88*B89*30/360,""),"No Conditions")</f>
        <v/>
      </c>
      <c r="H89" s="90" t="str">
        <f>IFERROR(IF(WorkWS!A64&lt;=WorkWS!$A$2,H88-F89,""),"No Conditions")</f>
        <v/>
      </c>
    </row>
    <row r="90" spans="1:8" ht="15" customHeight="1" x14ac:dyDescent="0.2">
      <c r="A90" s="67">
        <f t="shared" si="1"/>
        <v>-19</v>
      </c>
      <c r="B90" s="68">
        <f t="shared" si="0"/>
        <v>1E-4</v>
      </c>
      <c r="C90" s="21" t="str">
        <f>IF(WorkWS!A65&lt;=WorkWS!$A$2,WorkWS!A65,"")</f>
        <v/>
      </c>
      <c r="D90" s="43" t="str">
        <f>IF(WorkWS!A65&lt;=WorkWS!$A$2,DATE(YEAR($D$34),MONTH($D$34)+C90,DAY($D$34)),"")</f>
        <v/>
      </c>
      <c r="E90" s="90" t="str">
        <f>IFERROR(IF(WorkWS!A65&lt;=WorkWS!$A$2,IF(WorkWS!$F$1=1,$H$31,F90+G90),""),"No Conditions")</f>
        <v/>
      </c>
      <c r="F90" s="90" t="str">
        <f>IFERROR(IF(WorkWS!A65&lt;=WorkWS!$A$2,IF(WorkWS!$F$1=1,E90-G90,$H$34/WorkWS!$A$2),""),"No Conditions")</f>
        <v/>
      </c>
      <c r="G90" s="90" t="str">
        <f>IFERROR(IF(WorkWS!A65&lt;=WorkWS!$A$2,H89*B90*30/360,""),"No Conditions")</f>
        <v/>
      </c>
      <c r="H90" s="90" t="str">
        <f>IFERROR(IF(WorkWS!A65&lt;=WorkWS!$A$2,H89-F90,""),"No Conditions")</f>
        <v/>
      </c>
    </row>
    <row r="91" spans="1:8" ht="15" customHeight="1" x14ac:dyDescent="0.2">
      <c r="A91" s="67">
        <f t="shared" si="1"/>
        <v>-20</v>
      </c>
      <c r="B91" s="68">
        <f t="shared" si="0"/>
        <v>1E-4</v>
      </c>
      <c r="C91" s="21" t="str">
        <f>IF(WorkWS!A66&lt;=WorkWS!$A$2,WorkWS!A66,"")</f>
        <v/>
      </c>
      <c r="D91" s="43" t="str">
        <f>IF(WorkWS!A66&lt;=WorkWS!$A$2,DATE(YEAR($D$34),MONTH($D$34)+C91,DAY($D$34)),"")</f>
        <v/>
      </c>
      <c r="E91" s="90" t="str">
        <f>IFERROR(IF(WorkWS!A66&lt;=WorkWS!$A$2,IF(WorkWS!$F$1=1,$H$31,F91+G91),""),"No Conditions")</f>
        <v/>
      </c>
      <c r="F91" s="90" t="str">
        <f>IFERROR(IF(WorkWS!A66&lt;=WorkWS!$A$2,IF(WorkWS!$F$1=1,E91-G91,$H$34/WorkWS!$A$2),""),"No Conditions")</f>
        <v/>
      </c>
      <c r="G91" s="90" t="str">
        <f>IFERROR(IF(WorkWS!A66&lt;=WorkWS!$A$2,H90*B91*30/360,""),"No Conditions")</f>
        <v/>
      </c>
      <c r="H91" s="90" t="str">
        <f>IFERROR(IF(WorkWS!A66&lt;=WorkWS!$A$2,H90-F91,""),"No Conditions")</f>
        <v/>
      </c>
    </row>
    <row r="92" spans="1:8" ht="15" customHeight="1" x14ac:dyDescent="0.2">
      <c r="A92" s="67">
        <f t="shared" si="1"/>
        <v>-21</v>
      </c>
      <c r="B92" s="68">
        <f t="shared" si="0"/>
        <v>1E-4</v>
      </c>
      <c r="C92" s="21" t="str">
        <f>IF(WorkWS!A67&lt;=WorkWS!$A$2,WorkWS!A67,"")</f>
        <v/>
      </c>
      <c r="D92" s="43" t="str">
        <f>IF(WorkWS!A67&lt;=WorkWS!$A$2,DATE(YEAR($D$34),MONTH($D$34)+C92,DAY($D$34)),"")</f>
        <v/>
      </c>
      <c r="E92" s="90" t="str">
        <f>IFERROR(IF(WorkWS!A67&lt;=WorkWS!$A$2,IF(WorkWS!$F$1=1,$H$31,F92+G92),""),"No Conditions")</f>
        <v/>
      </c>
      <c r="F92" s="90" t="str">
        <f>IFERROR(IF(WorkWS!A67&lt;=WorkWS!$A$2,IF(WorkWS!$F$1=1,E92-G92,$H$34/WorkWS!$A$2),""),"No Conditions")</f>
        <v/>
      </c>
      <c r="G92" s="90" t="str">
        <f>IFERROR(IF(WorkWS!A67&lt;=WorkWS!$A$2,H91*B92*30/360,""),"No Conditions")</f>
        <v/>
      </c>
      <c r="H92" s="90" t="str">
        <f>IFERROR(IF(WorkWS!A67&lt;=WorkWS!$A$2,H91-F92,""),"No Conditions")</f>
        <v/>
      </c>
    </row>
    <row r="93" spans="1:8" ht="15" customHeight="1" x14ac:dyDescent="0.2">
      <c r="A93" s="67">
        <f t="shared" si="1"/>
        <v>-22</v>
      </c>
      <c r="B93" s="68">
        <f t="shared" si="0"/>
        <v>1E-4</v>
      </c>
      <c r="C93" s="21" t="str">
        <f>IF(WorkWS!A68&lt;=WorkWS!$A$2,WorkWS!A68,"")</f>
        <v/>
      </c>
      <c r="D93" s="43" t="str">
        <f>IF(WorkWS!A68&lt;=WorkWS!$A$2,DATE(YEAR($D$34),MONTH($D$34)+C93,DAY($D$34)),"")</f>
        <v/>
      </c>
      <c r="E93" s="90" t="str">
        <f>IFERROR(IF(WorkWS!A68&lt;=WorkWS!$A$2,IF(WorkWS!$F$1=1,$H$31,F93+G93),""),"No Conditions")</f>
        <v/>
      </c>
      <c r="F93" s="90" t="str">
        <f>IFERROR(IF(WorkWS!A68&lt;=WorkWS!$A$2,IF(WorkWS!$F$1=1,E93-G93,$H$34/WorkWS!$A$2),""),"No Conditions")</f>
        <v/>
      </c>
      <c r="G93" s="90" t="str">
        <f>IFERROR(IF(WorkWS!A68&lt;=WorkWS!$A$2,H92*B93*30/360,""),"No Conditions")</f>
        <v/>
      </c>
      <c r="H93" s="90" t="str">
        <f>IFERROR(IF(WorkWS!A68&lt;=WorkWS!$A$2,H92-F93,""),"No Conditions")</f>
        <v/>
      </c>
    </row>
    <row r="94" spans="1:8" ht="15" customHeight="1" x14ac:dyDescent="0.2">
      <c r="A94" s="67">
        <f t="shared" si="1"/>
        <v>-23</v>
      </c>
      <c r="B94" s="68">
        <f t="shared" si="0"/>
        <v>1E-4</v>
      </c>
      <c r="C94" s="21" t="str">
        <f>IF(WorkWS!A69&lt;=WorkWS!$A$2,WorkWS!A69,"")</f>
        <v/>
      </c>
      <c r="D94" s="43" t="str">
        <f>IF(WorkWS!A69&lt;=WorkWS!$A$2,DATE(YEAR($D$34),MONTH($D$34)+C94,DAY($D$34)),"")</f>
        <v/>
      </c>
      <c r="E94" s="90" t="str">
        <f>IFERROR(IF(WorkWS!A69&lt;=WorkWS!$A$2,IF(WorkWS!$F$1=1,$H$31,F94+G94),""),"No Conditions")</f>
        <v/>
      </c>
      <c r="F94" s="90" t="str">
        <f>IFERROR(IF(WorkWS!A69&lt;=WorkWS!$A$2,IF(WorkWS!$F$1=1,E94-G94,$H$34/WorkWS!$A$2),""),"No Conditions")</f>
        <v/>
      </c>
      <c r="G94" s="90" t="str">
        <f>IFERROR(IF(WorkWS!A69&lt;=WorkWS!$A$2,H93*B94*30/360,""),"No Conditions")</f>
        <v/>
      </c>
      <c r="H94" s="90" t="str">
        <f>IFERROR(IF(WorkWS!A69&lt;=WorkWS!$A$2,H93-F94,""),"No Conditions")</f>
        <v/>
      </c>
    </row>
    <row r="95" spans="1:8" ht="15" customHeight="1" x14ac:dyDescent="0.2">
      <c r="A95" s="67">
        <f t="shared" ref="A95:A106" si="2">A94-1</f>
        <v>-24</v>
      </c>
      <c r="B95" s="68">
        <f t="shared" si="0"/>
        <v>1E-4</v>
      </c>
      <c r="C95" s="21" t="str">
        <f>IF(WorkWS!A70&lt;=WorkWS!$A$2,WorkWS!A70,"")</f>
        <v/>
      </c>
      <c r="D95" s="43" t="str">
        <f>IF(WorkWS!A70&lt;=WorkWS!$A$2,DATE(YEAR($D$34),MONTH($D$34)+C95,DAY($D$34)),"")</f>
        <v/>
      </c>
      <c r="E95" s="90" t="str">
        <f>IFERROR(IF(WorkWS!A70&lt;=WorkWS!$A$2,IF(WorkWS!$F$1=1,$H$31,F95+G95),""),"No Conditions")</f>
        <v/>
      </c>
      <c r="F95" s="90" t="str">
        <f>IFERROR(IF(WorkWS!A70&lt;=WorkWS!$A$2,IF(WorkWS!$F$1=1,E95-G95,$H$34/WorkWS!$A$2),""),"No Conditions")</f>
        <v/>
      </c>
      <c r="G95" s="90" t="str">
        <f>IFERROR(IF(WorkWS!A70&lt;=WorkWS!$A$2,H94*B95*30/360,""),"No Conditions")</f>
        <v/>
      </c>
      <c r="H95" s="90" t="str">
        <f>IFERROR(IF(WorkWS!A70&lt;=WorkWS!$A$2,H94-F95,""),"No Conditions")</f>
        <v/>
      </c>
    </row>
    <row r="96" spans="1:8" ht="15" customHeight="1" x14ac:dyDescent="0.2">
      <c r="A96" s="67">
        <f t="shared" si="2"/>
        <v>-25</v>
      </c>
      <c r="B96" s="68">
        <f t="shared" si="0"/>
        <v>1E-4</v>
      </c>
      <c r="C96" s="21" t="str">
        <f>IF(WorkWS!A71&lt;=WorkWS!$A$2,WorkWS!A71,"")</f>
        <v/>
      </c>
      <c r="D96" s="43" t="str">
        <f>IF(WorkWS!A71&lt;=WorkWS!$A$2,DATE(YEAR($D$34),MONTH($D$34)+C96,DAY($D$34)),"")</f>
        <v/>
      </c>
      <c r="E96" s="90" t="str">
        <f>IFERROR(IF(WorkWS!A71&lt;=WorkWS!$A$2,IF(WorkWS!$F$1=1,$H$31,F96+G96),""),"No Conditions")</f>
        <v/>
      </c>
      <c r="F96" s="90" t="str">
        <f>IFERROR(IF(WorkWS!A71&lt;=WorkWS!$A$2,IF(WorkWS!$F$1=1,E96-G96,$H$34/WorkWS!$A$2),""),"No Conditions")</f>
        <v/>
      </c>
      <c r="G96" s="90" t="str">
        <f>IFERROR(IF(WorkWS!A71&lt;=WorkWS!$A$2,H95*B96*30/360,""),"No Conditions")</f>
        <v/>
      </c>
      <c r="H96" s="90" t="str">
        <f>IFERROR(IF(WorkWS!A71&lt;=WorkWS!$A$2,H95-F96,""),"No Conditions")</f>
        <v/>
      </c>
    </row>
    <row r="97" spans="1:8" ht="15" customHeight="1" x14ac:dyDescent="0.2">
      <c r="A97" s="67">
        <f t="shared" si="2"/>
        <v>-26</v>
      </c>
      <c r="B97" s="68">
        <f t="shared" si="0"/>
        <v>1E-4</v>
      </c>
      <c r="C97" s="21" t="str">
        <f>IF(WorkWS!A72&lt;=WorkWS!$A$2,WorkWS!A72,"")</f>
        <v/>
      </c>
      <c r="D97" s="43" t="str">
        <f>IF(WorkWS!A72&lt;=WorkWS!$A$2,DATE(YEAR($D$34),MONTH($D$34)+C97,DAY($D$34)),"")</f>
        <v/>
      </c>
      <c r="E97" s="90" t="str">
        <f>IFERROR(IF(WorkWS!A72&lt;=WorkWS!$A$2,IF(WorkWS!$F$1=1,$H$31,F97+G97),""),"No Conditions")</f>
        <v/>
      </c>
      <c r="F97" s="90" t="str">
        <f>IFERROR(IF(WorkWS!A72&lt;=WorkWS!$A$2,IF(WorkWS!$F$1=1,E97-G97,$H$34/WorkWS!$A$2),""),"No Conditions")</f>
        <v/>
      </c>
      <c r="G97" s="90" t="str">
        <f>IFERROR(IF(WorkWS!A72&lt;=WorkWS!$A$2,H96*B97*30/360,""),"No Conditions")</f>
        <v/>
      </c>
      <c r="H97" s="90" t="str">
        <f>IFERROR(IF(WorkWS!A72&lt;=WorkWS!$A$2,H96-F97,""),"No Conditions")</f>
        <v/>
      </c>
    </row>
    <row r="98" spans="1:8" ht="15" customHeight="1" x14ac:dyDescent="0.2">
      <c r="A98" s="67">
        <f t="shared" si="2"/>
        <v>-27</v>
      </c>
      <c r="B98" s="68">
        <f t="shared" si="0"/>
        <v>1E-4</v>
      </c>
      <c r="C98" s="21" t="str">
        <f>IF(WorkWS!A73&lt;=WorkWS!$A$2,WorkWS!A73,"")</f>
        <v/>
      </c>
      <c r="D98" s="43" t="str">
        <f>IF(WorkWS!A73&lt;=WorkWS!$A$2,DATE(YEAR($D$34),MONTH($D$34)+C98,DAY($D$34)),"")</f>
        <v/>
      </c>
      <c r="E98" s="90" t="str">
        <f>IFERROR(IF(WorkWS!A73&lt;=WorkWS!$A$2,IF(WorkWS!$F$1=1,$H$31,F98+G98),""),"No Conditions")</f>
        <v/>
      </c>
      <c r="F98" s="90" t="str">
        <f>IFERROR(IF(WorkWS!A73&lt;=WorkWS!$A$2,IF(WorkWS!$F$1=1,E98-G98,$H$34/WorkWS!$A$2),""),"No Conditions")</f>
        <v/>
      </c>
      <c r="G98" s="90" t="str">
        <f>IFERROR(IF(WorkWS!A73&lt;=WorkWS!$A$2,H97*B98*30/360,""),"No Conditions")</f>
        <v/>
      </c>
      <c r="H98" s="90" t="str">
        <f>IFERROR(IF(WorkWS!A73&lt;=WorkWS!$A$2,H97-F98,""),"No Conditions")</f>
        <v/>
      </c>
    </row>
    <row r="99" spans="1:8" ht="15" customHeight="1" x14ac:dyDescent="0.2">
      <c r="A99" s="67">
        <f t="shared" si="2"/>
        <v>-28</v>
      </c>
      <c r="B99" s="68">
        <f t="shared" si="0"/>
        <v>1E-4</v>
      </c>
      <c r="C99" s="21" t="str">
        <f>IF(WorkWS!A74&lt;=WorkWS!$A$2,WorkWS!A74,"")</f>
        <v/>
      </c>
      <c r="D99" s="43" t="str">
        <f>IF(WorkWS!A74&lt;=WorkWS!$A$2,DATE(YEAR($D$34),MONTH($D$34)+C99,DAY($D$34)),"")</f>
        <v/>
      </c>
      <c r="E99" s="90" t="str">
        <f>IFERROR(IF(WorkWS!A74&lt;=WorkWS!$A$2,IF(WorkWS!$F$1=1,$H$31,F99+G99),""),"No Conditions")</f>
        <v/>
      </c>
      <c r="F99" s="90" t="str">
        <f>IFERROR(IF(WorkWS!A74&lt;=WorkWS!$A$2,IF(WorkWS!$F$1=1,E99-G99,$H$34/WorkWS!$A$2),""),"No Conditions")</f>
        <v/>
      </c>
      <c r="G99" s="90" t="str">
        <f>IFERROR(IF(WorkWS!A74&lt;=WorkWS!$A$2,H98*B99*30/360,""),"No Conditions")</f>
        <v/>
      </c>
      <c r="H99" s="90" t="str">
        <f>IFERROR(IF(WorkWS!A74&lt;=WorkWS!$A$2,H98-F99,""),"No Conditions")</f>
        <v/>
      </c>
    </row>
    <row r="100" spans="1:8" ht="15" customHeight="1" x14ac:dyDescent="0.2">
      <c r="A100" s="67">
        <f t="shared" si="2"/>
        <v>-29</v>
      </c>
      <c r="B100" s="68">
        <f t="shared" ref="B100:B106" si="3">IF(C100&lt;=$F$13,$F$16,$F$15)</f>
        <v>1E-4</v>
      </c>
      <c r="C100" s="21" t="str">
        <f>IF(WorkWS!A75&lt;=WorkWS!$A$2,WorkWS!A75,"")</f>
        <v/>
      </c>
      <c r="D100" s="43" t="str">
        <f>IF(WorkWS!A75&lt;=WorkWS!$A$2,DATE(YEAR($D$34),MONTH($D$34)+C100,DAY($D$34)),"")</f>
        <v/>
      </c>
      <c r="E100" s="90" t="str">
        <f>IFERROR(IF(WorkWS!A75&lt;=WorkWS!$A$2,IF(WorkWS!$F$1=1,$H$31,F100+G100),""),"No Conditions")</f>
        <v/>
      </c>
      <c r="F100" s="90" t="str">
        <f>IFERROR(IF(WorkWS!A75&lt;=WorkWS!$A$2,IF(WorkWS!$F$1=1,E100-G100,$H$34/WorkWS!$A$2),""),"No Conditions")</f>
        <v/>
      </c>
      <c r="G100" s="90" t="str">
        <f>IFERROR(IF(WorkWS!A75&lt;=WorkWS!$A$2,H99*B100*30/360,""),"No Conditions")</f>
        <v/>
      </c>
      <c r="H100" s="90" t="str">
        <f>IFERROR(IF(WorkWS!A75&lt;=WorkWS!$A$2,H99-F100,""),"No Conditions")</f>
        <v/>
      </c>
    </row>
    <row r="101" spans="1:8" ht="15" customHeight="1" x14ac:dyDescent="0.2">
      <c r="A101" s="67">
        <f t="shared" si="2"/>
        <v>-30</v>
      </c>
      <c r="B101" s="68">
        <f t="shared" si="3"/>
        <v>1E-4</v>
      </c>
      <c r="C101" s="21" t="str">
        <f>IF(WorkWS!A76&lt;=WorkWS!$A$2,WorkWS!A76,"")</f>
        <v/>
      </c>
      <c r="D101" s="43" t="str">
        <f>IF(WorkWS!A76&lt;=WorkWS!$A$2,DATE(YEAR($D$34),MONTH($D$34)+C101,DAY($D$34)),"")</f>
        <v/>
      </c>
      <c r="E101" s="90" t="str">
        <f>IFERROR(IF(WorkWS!A76&lt;=WorkWS!$A$2,IF(WorkWS!$F$1=1,$H$31,F101+G101),""),"No Conditions")</f>
        <v/>
      </c>
      <c r="F101" s="90" t="str">
        <f>IFERROR(IF(WorkWS!A76&lt;=WorkWS!$A$2,IF(WorkWS!$F$1=1,E101-G101,$H$34/WorkWS!$A$2),""),"No Conditions")</f>
        <v/>
      </c>
      <c r="G101" s="90" t="str">
        <f>IFERROR(IF(WorkWS!A76&lt;=WorkWS!$A$2,H100*B101*30/360,""),"No Conditions")</f>
        <v/>
      </c>
      <c r="H101" s="90" t="str">
        <f>IFERROR(IF(WorkWS!A76&lt;=WorkWS!$A$2,H100-F101,""),"No Conditions")</f>
        <v/>
      </c>
    </row>
    <row r="102" spans="1:8" ht="15" customHeight="1" x14ac:dyDescent="0.2">
      <c r="A102" s="67">
        <f t="shared" si="2"/>
        <v>-31</v>
      </c>
      <c r="B102" s="68">
        <f t="shared" si="3"/>
        <v>1E-4</v>
      </c>
      <c r="C102" s="21" t="str">
        <f>IF(WorkWS!A77&lt;=WorkWS!$A$2,WorkWS!A77,"")</f>
        <v/>
      </c>
      <c r="D102" s="43" t="str">
        <f>IF(WorkWS!A77&lt;=WorkWS!$A$2,DATE(YEAR($D$34),MONTH($D$34)+C102,DAY($D$34)),"")</f>
        <v/>
      </c>
      <c r="E102" s="90" t="str">
        <f>IFERROR(IF(WorkWS!A77&lt;=WorkWS!$A$2,IF(WorkWS!$F$1=1,$H$31,F102+G102),""),"No Conditions")</f>
        <v/>
      </c>
      <c r="F102" s="90" t="str">
        <f>IFERROR(IF(WorkWS!A77&lt;=WorkWS!$A$2,IF(WorkWS!$F$1=1,E102-G102,$H$34/WorkWS!$A$2),""),"No Conditions")</f>
        <v/>
      </c>
      <c r="G102" s="90" t="str">
        <f>IFERROR(IF(WorkWS!A77&lt;=WorkWS!$A$2,H101*B102*30/360,""),"No Conditions")</f>
        <v/>
      </c>
      <c r="H102" s="90" t="str">
        <f>IFERROR(IF(WorkWS!A77&lt;=WorkWS!$A$2,H101-F102,""),"No Conditions")</f>
        <v/>
      </c>
    </row>
    <row r="103" spans="1:8" ht="15" customHeight="1" x14ac:dyDescent="0.2">
      <c r="A103" s="67">
        <f t="shared" si="2"/>
        <v>-32</v>
      </c>
      <c r="B103" s="68">
        <f t="shared" si="3"/>
        <v>1E-4</v>
      </c>
      <c r="C103" s="21" t="str">
        <f>IF(WorkWS!A78&lt;=WorkWS!$A$2,WorkWS!A78,"")</f>
        <v/>
      </c>
      <c r="D103" s="43" t="str">
        <f>IF(WorkWS!A78&lt;=WorkWS!$A$2,DATE(YEAR($D$34),MONTH($D$34)+C103,DAY($D$34)),"")</f>
        <v/>
      </c>
      <c r="E103" s="90" t="str">
        <f>IFERROR(IF(WorkWS!A78&lt;=WorkWS!$A$2,IF(WorkWS!$F$1=1,$H$31,F103+G103),""),"No Conditions")</f>
        <v/>
      </c>
      <c r="F103" s="90" t="str">
        <f>IFERROR(IF(WorkWS!A78&lt;=WorkWS!$A$2,IF(WorkWS!$F$1=1,E103-G103,$H$34/WorkWS!$A$2),""),"No Conditions")</f>
        <v/>
      </c>
      <c r="G103" s="90" t="str">
        <f>IFERROR(IF(WorkWS!A78&lt;=WorkWS!$A$2,H102*B103*30/360,""),"No Conditions")</f>
        <v/>
      </c>
      <c r="H103" s="90" t="str">
        <f>IFERROR(IF(WorkWS!A78&lt;=WorkWS!$A$2,H102-F103,""),"No Conditions")</f>
        <v/>
      </c>
    </row>
    <row r="104" spans="1:8" ht="15" customHeight="1" x14ac:dyDescent="0.2">
      <c r="A104" s="67">
        <f t="shared" si="2"/>
        <v>-33</v>
      </c>
      <c r="B104" s="68">
        <f t="shared" si="3"/>
        <v>1E-4</v>
      </c>
      <c r="C104" s="21" t="str">
        <f>IF(WorkWS!A79&lt;=WorkWS!$A$2,WorkWS!A79,"")</f>
        <v/>
      </c>
      <c r="D104" s="43" t="str">
        <f>IF(WorkWS!A79&lt;=WorkWS!$A$2,DATE(YEAR($D$34),MONTH($D$34)+C104,DAY($D$34)),"")</f>
        <v/>
      </c>
      <c r="E104" s="90" t="str">
        <f>IFERROR(IF(WorkWS!A79&lt;=WorkWS!$A$2,IF(WorkWS!$F$1=1,$H$31,F104+G104),""),"No Conditions")</f>
        <v/>
      </c>
      <c r="F104" s="90" t="str">
        <f>IFERROR(IF(WorkWS!A79&lt;=WorkWS!$A$2,IF(WorkWS!$F$1=1,E104-G104,$H$34/WorkWS!$A$2),""),"No Conditions")</f>
        <v/>
      </c>
      <c r="G104" s="90" t="str">
        <f>IFERROR(IF(WorkWS!A79&lt;=WorkWS!$A$2,H103*B104*30/360,""),"No Conditions")</f>
        <v/>
      </c>
      <c r="H104" s="90" t="str">
        <f>IFERROR(IF(WorkWS!A79&lt;=WorkWS!$A$2,H103-F104,""),"No Conditions")</f>
        <v/>
      </c>
    </row>
    <row r="105" spans="1:8" ht="15" customHeight="1" x14ac:dyDescent="0.2">
      <c r="A105" s="67">
        <f t="shared" si="2"/>
        <v>-34</v>
      </c>
      <c r="B105" s="68">
        <f t="shared" si="3"/>
        <v>1E-4</v>
      </c>
      <c r="C105" s="21" t="str">
        <f>IF(WorkWS!A80&lt;=WorkWS!$A$2,WorkWS!A80,"")</f>
        <v/>
      </c>
      <c r="D105" s="43" t="str">
        <f>IF(WorkWS!A80&lt;=WorkWS!$A$2,DATE(YEAR($D$34),MONTH($D$34)+C105,DAY($D$34)),"")</f>
        <v/>
      </c>
      <c r="E105" s="90" t="str">
        <f>IFERROR(IF(WorkWS!A80&lt;=WorkWS!$A$2,IF(WorkWS!$F$1=1,$H$31,F105+G105),""),"No Conditions")</f>
        <v/>
      </c>
      <c r="F105" s="90" t="str">
        <f>IFERROR(IF(WorkWS!A80&lt;=WorkWS!$A$2,IF(WorkWS!$F$1=1,E105-G105,$H$34/WorkWS!$A$2),""),"No Conditions")</f>
        <v/>
      </c>
      <c r="G105" s="90" t="str">
        <f>IFERROR(IF(WorkWS!A80&lt;=WorkWS!$A$2,H104*B105*30/360,""),"No Conditions")</f>
        <v/>
      </c>
      <c r="H105" s="90" t="str">
        <f>IFERROR(IF(WorkWS!A80&lt;=WorkWS!$A$2,H104-F105,""),"No Conditions")</f>
        <v/>
      </c>
    </row>
    <row r="106" spans="1:8" ht="15" customHeight="1" x14ac:dyDescent="0.2">
      <c r="A106" s="67">
        <f t="shared" si="2"/>
        <v>-35</v>
      </c>
      <c r="B106" s="68">
        <f t="shared" si="3"/>
        <v>1E-4</v>
      </c>
      <c r="C106" s="21" t="str">
        <f>IF(WorkWS!A81&lt;=WorkWS!$A$2,WorkWS!A81,"")</f>
        <v/>
      </c>
      <c r="D106" s="43" t="str">
        <f>IF(WorkWS!A81&lt;=WorkWS!$A$2,DATE(YEAR($D$34),MONTH($D$34)+C106,DAY($D$34)),"")</f>
        <v/>
      </c>
      <c r="E106" s="90" t="str">
        <f>IFERROR(IF(WorkWS!A81&lt;=WorkWS!$A$2,IF(WorkWS!$F$1=1,$H$31,F106+G106),""),"No Conditions")</f>
        <v/>
      </c>
      <c r="F106" s="90" t="str">
        <f>IFERROR(IF(WorkWS!A81&lt;=WorkWS!$A$2,IF(WorkWS!$F$1=1,E106-G106,$H$34/WorkWS!$A$2),""),"No Conditions")</f>
        <v/>
      </c>
      <c r="G106" s="90" t="str">
        <f>IFERROR(IF(WorkWS!A81&lt;=WorkWS!$A$2,H105*B106*30/360,""),"No Conditions")</f>
        <v/>
      </c>
      <c r="H106" s="90" t="str">
        <f>IFERROR(IF(WorkWS!A81&lt;=WorkWS!$A$2,H105-F106,""),"No Conditions")</f>
        <v/>
      </c>
    </row>
  </sheetData>
  <sheetProtection algorithmName="SHA-512" hashValue="feyhSvCO0VODTU1Z2VsMRb6Md03MgkzeJ6LCMGbv8QDso3nf1VWtdO4iJvIT7IEbfK88ylMeZXBmRwHkYr4dCA==" saltValue="rpbEoNsC653V2Zbx0Vb+0w==" spinCount="100000" sheet="1" objects="1" scenarios="1"/>
  <mergeCells count="27">
    <mergeCell ref="C31:E31"/>
    <mergeCell ref="C10:E10"/>
    <mergeCell ref="I9:I10"/>
    <mergeCell ref="C9:E9"/>
    <mergeCell ref="C8:E8"/>
    <mergeCell ref="C29:E29"/>
    <mergeCell ref="C15:E15"/>
    <mergeCell ref="C17:E17"/>
    <mergeCell ref="C12:E12"/>
    <mergeCell ref="C30:E30"/>
    <mergeCell ref="C19:E19"/>
    <mergeCell ref="C21:E21"/>
    <mergeCell ref="C18:E18"/>
    <mergeCell ref="C20:E20"/>
    <mergeCell ref="C22:E22"/>
    <mergeCell ref="C23:E23"/>
    <mergeCell ref="C24:E24"/>
    <mergeCell ref="C27:E27"/>
    <mergeCell ref="C7:E7"/>
    <mergeCell ref="A4:J4"/>
    <mergeCell ref="A5:J5"/>
    <mergeCell ref="I17:J17"/>
    <mergeCell ref="J9:J10"/>
    <mergeCell ref="C13:E13"/>
    <mergeCell ref="C16:E16"/>
    <mergeCell ref="C25:E25"/>
    <mergeCell ref="C26:E26"/>
  </mergeCells>
  <conditionalFormatting sqref="F19">
    <cfRule type="containsText" dxfId="17" priority="24" operator="containsText" text="Input">
      <formula>NOT(ISERROR(SEARCH("Input",F19)))</formula>
    </cfRule>
  </conditionalFormatting>
  <conditionalFormatting sqref="C35:C106">
    <cfRule type="notContainsBlanks" dxfId="16" priority="25">
      <formula>LEN(TRIM(C35))&gt;0</formula>
    </cfRule>
  </conditionalFormatting>
  <conditionalFormatting sqref="G10">
    <cfRule type="containsText" dxfId="15" priority="21" operator="containsText" text="INCORRECT">
      <formula>NOT(ISERROR(SEARCH("INCORRECT",G10)))</formula>
    </cfRule>
  </conditionalFormatting>
  <conditionalFormatting sqref="F21">
    <cfRule type="containsText" dxfId="14" priority="19" operator="containsText" text="Input">
      <formula>NOT(ISERROR(SEARCH("Input",F21)))</formula>
    </cfRule>
  </conditionalFormatting>
  <conditionalFormatting sqref="F22">
    <cfRule type="containsText" dxfId="13" priority="18" operator="containsText" text="Input">
      <formula>NOT(ISERROR(SEARCH("Input",F22)))</formula>
    </cfRule>
  </conditionalFormatting>
  <conditionalFormatting sqref="F23:F24">
    <cfRule type="containsText" dxfId="12" priority="17" operator="containsText" text="Input">
      <formula>NOT(ISERROR(SEARCH("Input",F23)))</formula>
    </cfRule>
  </conditionalFormatting>
  <conditionalFormatting sqref="F15">
    <cfRule type="containsText" dxfId="11" priority="15" operator="containsText" text="No Conditions">
      <formula>NOT(ISERROR(SEARCH("No Conditions",F15)))</formula>
    </cfRule>
  </conditionalFormatting>
  <conditionalFormatting sqref="F25">
    <cfRule type="containsText" dxfId="10" priority="13" operator="containsText" text="Input">
      <formula>NOT(ISERROR(SEARCH("Input",F25)))</formula>
    </cfRule>
  </conditionalFormatting>
  <conditionalFormatting sqref="F26">
    <cfRule type="containsText" dxfId="9" priority="12" operator="containsText" text="Input">
      <formula>NOT(ISERROR(SEARCH("Input",F26)))</formula>
    </cfRule>
  </conditionalFormatting>
  <conditionalFormatting sqref="E35:E106">
    <cfRule type="containsText" dxfId="8" priority="8" operator="containsText" text="No Conditions">
      <formula>NOT(ISERROR(SEARCH("No Conditions",E35)))</formula>
    </cfRule>
    <cfRule type="containsText" dxfId="7" priority="9" operator="containsText" text="No Conditions">
      <formula>NOT(ISERROR(SEARCH("No Conditions",E35)))</formula>
    </cfRule>
    <cfRule type="notContainsBlanks" dxfId="6" priority="10">
      <formula>LEN(TRIM(E35))&gt;0</formula>
    </cfRule>
  </conditionalFormatting>
  <conditionalFormatting sqref="F35:F106">
    <cfRule type="containsText" dxfId="5" priority="6" operator="containsText" text="No Conditions">
      <formula>NOT(ISERROR(SEARCH("No Conditions",F35)))</formula>
    </cfRule>
  </conditionalFormatting>
  <conditionalFormatting sqref="G35:G106">
    <cfRule type="containsText" dxfId="4" priority="5" operator="containsText" text="No Conditions">
      <formula>NOT(ISERROR(SEARCH("No Conditions",G35)))</formula>
    </cfRule>
  </conditionalFormatting>
  <conditionalFormatting sqref="H35:H106">
    <cfRule type="containsText" dxfId="3" priority="4" operator="containsText" text="No Conditions">
      <formula>NOT(ISERROR(SEARCH("No Conditions",H35)))</formula>
    </cfRule>
  </conditionalFormatting>
  <conditionalFormatting sqref="H31">
    <cfRule type="containsText" dxfId="2" priority="3" operator="containsText" text="No Conditions">
      <formula>NOT(ISERROR(SEARCH("No Conditions",H31)))</formula>
    </cfRule>
  </conditionalFormatting>
  <conditionalFormatting sqref="F30">
    <cfRule type="containsText" dxfId="1" priority="2" operator="containsText" text="No Conditions">
      <formula>NOT(ISERROR(SEARCH("No Conditions",F30)))</formula>
    </cfRule>
  </conditionalFormatting>
  <conditionalFormatting sqref="F27">
    <cfRule type="containsText" dxfId="0" priority="1" operator="containsText" text="Input">
      <formula>NOT(ISERROR(SEARCH("Input",F27)))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31">
              <controlPr defaultSize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4</xdr:col>
                    <xdr:colOff>1209675</xdr:colOff>
                    <xdr:row>6</xdr:row>
                    <xdr:rowOff>0</xdr:rowOff>
                  </from>
                  <to>
                    <xdr:col>6</xdr:col>
                    <xdr:colOff>190500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5</xdr:col>
                    <xdr:colOff>1238250</xdr:colOff>
                    <xdr:row>24</xdr:row>
                    <xdr:rowOff>0</xdr:rowOff>
                  </from>
                  <to>
                    <xdr:col>6</xdr:col>
                    <xdr:colOff>1238250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81"/>
  <sheetViews>
    <sheetView topLeftCell="A4" workbookViewId="0">
      <selection activeCell="D13" sqref="D13:F17"/>
    </sheetView>
  </sheetViews>
  <sheetFormatPr defaultColWidth="9.140625" defaultRowHeight="12.75" x14ac:dyDescent="0.2"/>
  <cols>
    <col min="1" max="1" width="13.140625" style="9" customWidth="1"/>
    <col min="2" max="2" width="15.85546875" style="9" customWidth="1"/>
    <col min="3" max="3" width="5" style="9" customWidth="1"/>
    <col min="4" max="7" width="14.85546875" style="9" customWidth="1"/>
    <col min="8" max="9" width="18.7109375" style="9" bestFit="1" customWidth="1"/>
    <col min="10" max="10" width="11" style="9" customWidth="1"/>
    <col min="11" max="11" width="22" style="9" bestFit="1" customWidth="1"/>
    <col min="12" max="12" width="18.85546875" style="9" customWidth="1"/>
    <col min="13" max="14" width="14.85546875" style="9" customWidth="1"/>
    <col min="15" max="16384" width="9.140625" style="9"/>
  </cols>
  <sheetData>
    <row r="1" spans="1:14" x14ac:dyDescent="0.2">
      <c r="A1" s="63">
        <f>IF(MainWS!F9*10/MainWS!F8&lt;=7,MainWS!F9*10/MainWS!F8,7)</f>
        <v>5</v>
      </c>
      <c r="B1" s="16" t="s">
        <v>37</v>
      </c>
      <c r="C1" s="7"/>
      <c r="D1" s="51">
        <v>3</v>
      </c>
      <c r="E1" s="8"/>
      <c r="F1" s="51">
        <v>1</v>
      </c>
      <c r="G1" s="16" t="s">
        <v>37</v>
      </c>
      <c r="H1" s="50">
        <v>2</v>
      </c>
      <c r="I1" s="50">
        <v>1</v>
      </c>
      <c r="J1" s="50">
        <v>1</v>
      </c>
      <c r="K1" s="49" t="s">
        <v>43</v>
      </c>
      <c r="L1" s="48" t="str">
        <f>J1&amp;LEFT(WorkWS!A1,1)*10&amp;A2</f>
        <v>15036</v>
      </c>
      <c r="N1" s="9">
        <v>1</v>
      </c>
    </row>
    <row r="2" spans="1:14" s="6" customFormat="1" ht="25.5" x14ac:dyDescent="0.2">
      <c r="A2" s="69">
        <f>D1*12</f>
        <v>36</v>
      </c>
      <c r="B2" s="10" t="s">
        <v>8</v>
      </c>
      <c r="C2" s="11"/>
      <c r="D2" s="10" t="s">
        <v>9</v>
      </c>
      <c r="E2" s="12" t="s">
        <v>15</v>
      </c>
      <c r="F2" s="10" t="s">
        <v>10</v>
      </c>
      <c r="G2" s="10" t="s">
        <v>17</v>
      </c>
      <c r="H2" s="10" t="s">
        <v>40</v>
      </c>
      <c r="I2" s="10" t="s">
        <v>5</v>
      </c>
      <c r="J2" s="10" t="s">
        <v>42</v>
      </c>
      <c r="K2" s="10" t="s">
        <v>39</v>
      </c>
      <c r="L2" s="9"/>
      <c r="M2" s="9"/>
      <c r="N2" s="10" t="s">
        <v>57</v>
      </c>
    </row>
    <row r="3" spans="1:14" x14ac:dyDescent="0.2">
      <c r="A3" s="70">
        <f>MainWS!F13</f>
        <v>0</v>
      </c>
      <c r="B3" s="13" t="s">
        <v>6</v>
      </c>
      <c r="C3" s="14">
        <v>1</v>
      </c>
      <c r="D3" s="13">
        <v>12</v>
      </c>
      <c r="E3" s="15">
        <f ca="1">XIRR(MainWS!E34:E46,MainWS!D34:D46)</f>
        <v>-0.79877111092209829</v>
      </c>
      <c r="F3" s="13" t="s">
        <v>11</v>
      </c>
      <c r="G3" s="17" t="s">
        <v>18</v>
      </c>
      <c r="H3" s="13" t="s">
        <v>33</v>
      </c>
      <c r="I3" s="13" t="s">
        <v>33</v>
      </c>
      <c r="J3" s="47">
        <v>1</v>
      </c>
      <c r="K3" s="13" t="str">
        <f>ProductsWS!B1</f>
        <v>CL Fiat/AR 0221</v>
      </c>
      <c r="N3" s="13" t="s">
        <v>36</v>
      </c>
    </row>
    <row r="4" spans="1:14" x14ac:dyDescent="0.2">
      <c r="A4" s="64">
        <f>IF(A3=0,MainWS!F15,IF(AND(A2=60,A3=24),E15,IF(AND(A2=72,A3=24),F15,IF(AND(A2=72,A3=36),F16,IF(AND(A2=72,A3=12),F14,IF(AND(A2=60,A3=36),E16,IF(AND(A2=72,A3=48),F17,B8)))))))</f>
        <v>1E-4</v>
      </c>
      <c r="B4" s="13" t="s">
        <v>7</v>
      </c>
      <c r="C4" s="14">
        <v>2</v>
      </c>
      <c r="D4" s="13">
        <v>24</v>
      </c>
      <c r="E4" s="15">
        <f ca="1">XIRR(MainWS!E34:E58,MainWS!D34:D58)</f>
        <v>-0.22454261556267741</v>
      </c>
      <c r="F4" s="13" t="s">
        <v>14</v>
      </c>
      <c r="G4" s="17">
        <v>6.5000000000000002E-2</v>
      </c>
      <c r="H4" s="13" t="s">
        <v>36</v>
      </c>
      <c r="I4" s="13" t="s">
        <v>36</v>
      </c>
      <c r="J4" s="47">
        <v>2</v>
      </c>
      <c r="K4" s="13" t="str">
        <f>ProductsWS!B39</f>
        <v>CL Fiat/AR 0221 Grace 12</v>
      </c>
      <c r="N4" s="13" t="s">
        <v>33</v>
      </c>
    </row>
    <row r="5" spans="1:14" x14ac:dyDescent="0.2">
      <c r="A5" s="86">
        <v>6.6678649640000004E-2</v>
      </c>
      <c r="C5" s="14">
        <v>3</v>
      </c>
      <c r="D5" s="13">
        <v>36</v>
      </c>
      <c r="E5" s="15">
        <f ca="1">XIRR(MainWS!E34:E70,MainWS!D34:D70)</f>
        <v>9.0746268630027771E-2</v>
      </c>
      <c r="J5" s="47">
        <v>3</v>
      </c>
      <c r="K5" s="13" t="str">
        <f>ProductsWS!B77</f>
        <v>CL Fiat/AR 0221 Grace 24</v>
      </c>
    </row>
    <row r="6" spans="1:14" x14ac:dyDescent="0.2">
      <c r="A6" s="86">
        <v>0.1208953423</v>
      </c>
      <c r="C6" s="14">
        <v>4</v>
      </c>
      <c r="D6" s="13">
        <v>48</v>
      </c>
      <c r="E6" s="15" t="e">
        <f ca="1">XIRR(MainWS!E34:E82,MainWS!D34:D82)</f>
        <v>#VALUE!</v>
      </c>
      <c r="J6" s="47">
        <v>4</v>
      </c>
      <c r="K6" s="13" t="str">
        <f>ProductsWS!B115</f>
        <v>CL Fiat/AR 0221 Grace 36</v>
      </c>
    </row>
    <row r="7" spans="1:14" x14ac:dyDescent="0.2">
      <c r="A7" s="87">
        <v>0.13051477955999999</v>
      </c>
      <c r="B7" s="87">
        <v>3.0101224100000001E-2</v>
      </c>
      <c r="C7" s="14">
        <v>5</v>
      </c>
      <c r="D7" s="13">
        <v>60</v>
      </c>
      <c r="E7" s="15" t="e">
        <f ca="1">XIRR(MainWS!E34:E94,MainWS!D34:D94)</f>
        <v>#VALUE!</v>
      </c>
      <c r="J7" s="47">
        <v>5</v>
      </c>
      <c r="K7" s="13" t="str">
        <f>ProductsWS!B153</f>
        <v>CL Fiat/AR 0221 Grace 48</v>
      </c>
    </row>
    <row r="8" spans="1:14" x14ac:dyDescent="0.2">
      <c r="A8" s="87">
        <v>8.1110020800000002E-2</v>
      </c>
      <c r="B8" s="87">
        <v>0.1208953423</v>
      </c>
      <c r="C8" s="14">
        <v>6</v>
      </c>
      <c r="D8" s="13">
        <v>72</v>
      </c>
      <c r="E8" s="15" t="e">
        <f ca="1">XIRR(MainWS!E34:E106,MainWS!D34:D106)</f>
        <v>#VALUE!</v>
      </c>
      <c r="J8" s="47">
        <v>6</v>
      </c>
      <c r="K8" s="13">
        <f>ProductsWS!B191</f>
        <v>0</v>
      </c>
    </row>
    <row r="9" spans="1:14" x14ac:dyDescent="0.2">
      <c r="A9" s="87">
        <v>4.5536863050000001E-2</v>
      </c>
      <c r="B9" s="87">
        <v>0.103800749974</v>
      </c>
      <c r="J9" s="47">
        <v>7</v>
      </c>
      <c r="K9" s="13">
        <f>ProductsWS!B223</f>
        <v>0</v>
      </c>
    </row>
    <row r="10" spans="1:14" x14ac:dyDescent="0.2">
      <c r="A10" s="6">
        <v>1</v>
      </c>
      <c r="J10" s="47">
        <v>8</v>
      </c>
      <c r="K10" s="13">
        <f>ProductsWS!B255</f>
        <v>0</v>
      </c>
    </row>
    <row r="11" spans="1:14" x14ac:dyDescent="0.2">
      <c r="A11" s="6">
        <v>2</v>
      </c>
      <c r="J11" s="47">
        <v>9</v>
      </c>
      <c r="K11" s="13">
        <f>ProductsWS!B287</f>
        <v>0</v>
      </c>
    </row>
    <row r="12" spans="1:14" x14ac:dyDescent="0.2">
      <c r="A12" s="6">
        <v>3</v>
      </c>
      <c r="J12" s="47">
        <v>10</v>
      </c>
      <c r="K12" s="13">
        <f>ProductsWS!B319</f>
        <v>0</v>
      </c>
      <c r="L12" s="9">
        <f>289+32</f>
        <v>321</v>
      </c>
    </row>
    <row r="13" spans="1:14" x14ac:dyDescent="0.2">
      <c r="A13" s="6">
        <v>4</v>
      </c>
      <c r="D13" s="104" t="str">
        <f>MainWS!H106</f>
        <v/>
      </c>
      <c r="E13" s="9">
        <v>60</v>
      </c>
      <c r="F13" s="9">
        <v>72</v>
      </c>
      <c r="J13" s="47">
        <v>11</v>
      </c>
      <c r="K13" s="13">
        <f>ProductsWS!B351</f>
        <v>0</v>
      </c>
      <c r="L13" s="9">
        <v>321</v>
      </c>
    </row>
    <row r="14" spans="1:14" x14ac:dyDescent="0.2">
      <c r="A14" s="6">
        <v>5</v>
      </c>
      <c r="D14" s="9">
        <v>12</v>
      </c>
      <c r="E14" s="103">
        <v>0.10375974695135</v>
      </c>
      <c r="F14" s="103">
        <v>8.0468947519359763E-2</v>
      </c>
      <c r="J14" s="47">
        <v>12</v>
      </c>
      <c r="K14" s="13">
        <f>ProductsWS!B383</f>
        <v>0</v>
      </c>
      <c r="L14" s="9">
        <f>L13+32</f>
        <v>353</v>
      </c>
    </row>
    <row r="15" spans="1:14" x14ac:dyDescent="0.2">
      <c r="A15" s="6">
        <v>6</v>
      </c>
      <c r="D15" s="9">
        <v>24</v>
      </c>
      <c r="E15" s="103">
        <v>5.7450068136000003E-2</v>
      </c>
      <c r="F15" s="103">
        <v>5.068215732432426E-2</v>
      </c>
      <c r="J15" s="47">
        <v>13</v>
      </c>
      <c r="K15" s="13">
        <f>ProductsWS!B415</f>
        <v>0</v>
      </c>
      <c r="L15" s="9">
        <f t="shared" ref="L15:L41" si="0">L14+32</f>
        <v>385</v>
      </c>
    </row>
    <row r="16" spans="1:14" x14ac:dyDescent="0.2">
      <c r="A16" s="6">
        <v>7</v>
      </c>
      <c r="D16" s="9">
        <v>36</v>
      </c>
      <c r="E16" s="103">
        <v>2.59332728931E-2</v>
      </c>
      <c r="F16" s="103">
        <v>2.8557358244421915E-2</v>
      </c>
      <c r="J16" s="47">
        <v>14</v>
      </c>
      <c r="K16" s="13">
        <f>ProductsWS!B447</f>
        <v>0</v>
      </c>
      <c r="L16" s="9">
        <f t="shared" si="0"/>
        <v>417</v>
      </c>
    </row>
    <row r="17" spans="1:12" x14ac:dyDescent="0.2">
      <c r="A17" s="6">
        <v>8</v>
      </c>
      <c r="D17" s="9">
        <v>48</v>
      </c>
      <c r="F17" s="103">
        <v>1.3001724914898573E-2</v>
      </c>
      <c r="J17" s="47">
        <v>15</v>
      </c>
      <c r="K17" s="13">
        <f>ProductsWS!B479</f>
        <v>0</v>
      </c>
      <c r="L17" s="9">
        <f t="shared" si="0"/>
        <v>449</v>
      </c>
    </row>
    <row r="18" spans="1:12" x14ac:dyDescent="0.2">
      <c r="A18" s="6">
        <v>9</v>
      </c>
      <c r="J18" s="47">
        <v>16</v>
      </c>
      <c r="K18" s="13">
        <f>ProductsWS!B511</f>
        <v>0</v>
      </c>
      <c r="L18" s="9">
        <f t="shared" si="0"/>
        <v>481</v>
      </c>
    </row>
    <row r="19" spans="1:12" x14ac:dyDescent="0.2">
      <c r="A19" s="6">
        <v>10</v>
      </c>
      <c r="J19" s="47">
        <v>17</v>
      </c>
      <c r="K19" s="13">
        <f>ProductsWS!B543</f>
        <v>0</v>
      </c>
      <c r="L19" s="9">
        <f t="shared" si="0"/>
        <v>513</v>
      </c>
    </row>
    <row r="20" spans="1:12" x14ac:dyDescent="0.2">
      <c r="A20" s="6">
        <v>11</v>
      </c>
      <c r="J20" s="47">
        <v>18</v>
      </c>
      <c r="K20" s="13">
        <f>ProductsWS!B575</f>
        <v>0</v>
      </c>
      <c r="L20" s="9">
        <f t="shared" si="0"/>
        <v>545</v>
      </c>
    </row>
    <row r="21" spans="1:12" x14ac:dyDescent="0.2">
      <c r="A21" s="6">
        <v>12</v>
      </c>
      <c r="J21" s="47">
        <v>19</v>
      </c>
      <c r="K21" s="13">
        <f>ProductsWS!B607</f>
        <v>0</v>
      </c>
      <c r="L21" s="9">
        <f t="shared" si="0"/>
        <v>577</v>
      </c>
    </row>
    <row r="22" spans="1:12" x14ac:dyDescent="0.2">
      <c r="A22" s="6">
        <v>13</v>
      </c>
      <c r="J22" s="47">
        <v>20</v>
      </c>
      <c r="K22" s="13">
        <f>ProductsWS!B639</f>
        <v>0</v>
      </c>
      <c r="L22" s="9">
        <f t="shared" si="0"/>
        <v>609</v>
      </c>
    </row>
    <row r="23" spans="1:12" x14ac:dyDescent="0.2">
      <c r="A23" s="6">
        <v>14</v>
      </c>
      <c r="J23" s="47">
        <v>21</v>
      </c>
      <c r="K23" s="13">
        <f>ProductsWS!B671</f>
        <v>0</v>
      </c>
      <c r="L23" s="9">
        <f t="shared" si="0"/>
        <v>641</v>
      </c>
    </row>
    <row r="24" spans="1:12" x14ac:dyDescent="0.2">
      <c r="A24" s="6">
        <v>15</v>
      </c>
      <c r="J24" s="47">
        <v>22</v>
      </c>
      <c r="K24" s="13">
        <f>ProductsWS!B697</f>
        <v>0</v>
      </c>
      <c r="L24" s="9">
        <f t="shared" si="0"/>
        <v>673</v>
      </c>
    </row>
    <row r="25" spans="1:12" x14ac:dyDescent="0.2">
      <c r="A25" s="6">
        <v>16</v>
      </c>
      <c r="J25" s="47">
        <v>23</v>
      </c>
      <c r="K25" s="13">
        <f>ProductsWS!B729</f>
        <v>0</v>
      </c>
      <c r="L25" s="9">
        <f t="shared" si="0"/>
        <v>705</v>
      </c>
    </row>
    <row r="26" spans="1:12" x14ac:dyDescent="0.2">
      <c r="A26" s="6">
        <v>17</v>
      </c>
      <c r="J26" s="47">
        <v>24</v>
      </c>
      <c r="K26" s="13">
        <f>ProductsWS!B761</f>
        <v>0</v>
      </c>
      <c r="L26" s="9">
        <f t="shared" si="0"/>
        <v>737</v>
      </c>
    </row>
    <row r="27" spans="1:12" x14ac:dyDescent="0.2">
      <c r="A27" s="6">
        <v>18</v>
      </c>
      <c r="J27" s="47">
        <v>25</v>
      </c>
      <c r="K27" s="13">
        <f>ProductsWS!B793</f>
        <v>0</v>
      </c>
      <c r="L27" s="9">
        <f>L26+32</f>
        <v>769</v>
      </c>
    </row>
    <row r="28" spans="1:12" x14ac:dyDescent="0.2">
      <c r="A28" s="6">
        <v>19</v>
      </c>
      <c r="J28" s="47">
        <v>26</v>
      </c>
      <c r="K28" s="17">
        <f>ProductsWS!B825</f>
        <v>0</v>
      </c>
      <c r="L28" s="9">
        <f>L795+32</f>
        <v>32</v>
      </c>
    </row>
    <row r="29" spans="1:12" x14ac:dyDescent="0.2">
      <c r="A29" s="6">
        <v>20</v>
      </c>
      <c r="J29" s="47">
        <v>27</v>
      </c>
      <c r="K29" s="13">
        <f>ProductsWS!B857</f>
        <v>0</v>
      </c>
      <c r="L29" s="9">
        <f t="shared" si="0"/>
        <v>64</v>
      </c>
    </row>
    <row r="30" spans="1:12" x14ac:dyDescent="0.2">
      <c r="A30" s="6">
        <v>21</v>
      </c>
      <c r="J30" s="47">
        <v>28</v>
      </c>
      <c r="K30" s="13">
        <f>ProductsWS!B889</f>
        <v>0</v>
      </c>
      <c r="L30" s="9">
        <f t="shared" si="0"/>
        <v>96</v>
      </c>
    </row>
    <row r="31" spans="1:12" x14ac:dyDescent="0.2">
      <c r="A31" s="6">
        <v>22</v>
      </c>
      <c r="J31" s="47">
        <v>29</v>
      </c>
      <c r="K31" s="13">
        <f>ProductsWS!B921</f>
        <v>0</v>
      </c>
      <c r="L31" s="9">
        <f t="shared" si="0"/>
        <v>128</v>
      </c>
    </row>
    <row r="32" spans="1:12" x14ac:dyDescent="0.2">
      <c r="A32" s="6">
        <v>23</v>
      </c>
      <c r="J32" s="47">
        <v>30</v>
      </c>
      <c r="K32" s="13">
        <f>ProductsWS!B953</f>
        <v>0</v>
      </c>
      <c r="L32" s="9">
        <f t="shared" si="0"/>
        <v>160</v>
      </c>
    </row>
    <row r="33" spans="1:14" x14ac:dyDescent="0.2">
      <c r="A33" s="6">
        <v>24</v>
      </c>
      <c r="J33" s="47">
        <v>31</v>
      </c>
      <c r="K33" s="13">
        <f>ProductsWS!B985</f>
        <v>0</v>
      </c>
      <c r="L33" s="9">
        <f>955</f>
        <v>955</v>
      </c>
    </row>
    <row r="34" spans="1:14" x14ac:dyDescent="0.2">
      <c r="A34" s="6">
        <v>25</v>
      </c>
      <c r="J34" s="47">
        <v>32</v>
      </c>
      <c r="K34" s="13">
        <f>ProductsWS!B1017</f>
        <v>0</v>
      </c>
      <c r="L34" s="9">
        <f t="shared" si="0"/>
        <v>987</v>
      </c>
      <c r="M34" s="9">
        <f>L34-L33</f>
        <v>32</v>
      </c>
      <c r="N34" s="9">
        <f>L34+M34</f>
        <v>1019</v>
      </c>
    </row>
    <row r="35" spans="1:14" x14ac:dyDescent="0.2">
      <c r="A35" s="6">
        <v>26</v>
      </c>
      <c r="J35" s="47">
        <v>33</v>
      </c>
      <c r="K35" s="74">
        <f>ProductsWS!B1049</f>
        <v>0</v>
      </c>
      <c r="L35" s="9">
        <f t="shared" si="0"/>
        <v>1019</v>
      </c>
      <c r="M35" s="9">
        <f t="shared" ref="M35:M41" si="1">L35-L34</f>
        <v>32</v>
      </c>
      <c r="N35" s="9">
        <f t="shared" ref="N35:N40" si="2">L35+M35</f>
        <v>1051</v>
      </c>
    </row>
    <row r="36" spans="1:14" x14ac:dyDescent="0.2">
      <c r="A36" s="6">
        <v>27</v>
      </c>
      <c r="J36" s="47">
        <v>34</v>
      </c>
      <c r="K36" s="74">
        <f>ProductsWS!B1081</f>
        <v>0</v>
      </c>
      <c r="L36" s="9">
        <f t="shared" si="0"/>
        <v>1051</v>
      </c>
      <c r="M36" s="9">
        <f t="shared" si="1"/>
        <v>32</v>
      </c>
      <c r="N36" s="9">
        <f t="shared" si="2"/>
        <v>1083</v>
      </c>
    </row>
    <row r="37" spans="1:14" x14ac:dyDescent="0.2">
      <c r="A37" s="6">
        <v>28</v>
      </c>
      <c r="J37" s="47">
        <v>35</v>
      </c>
      <c r="K37" s="74">
        <f>ProductsWS!B1113</f>
        <v>0</v>
      </c>
      <c r="L37" s="9">
        <f t="shared" si="0"/>
        <v>1083</v>
      </c>
      <c r="M37" s="9">
        <f t="shared" si="1"/>
        <v>32</v>
      </c>
      <c r="N37" s="9">
        <f t="shared" si="2"/>
        <v>1115</v>
      </c>
    </row>
    <row r="38" spans="1:14" x14ac:dyDescent="0.2">
      <c r="A38" s="6">
        <v>29</v>
      </c>
      <c r="J38" s="47">
        <v>36</v>
      </c>
      <c r="K38" s="74">
        <f>ProductsWS!B1145</f>
        <v>0</v>
      </c>
      <c r="L38" s="9">
        <f t="shared" si="0"/>
        <v>1115</v>
      </c>
      <c r="M38" s="9">
        <f t="shared" si="1"/>
        <v>32</v>
      </c>
      <c r="N38" s="9">
        <f t="shared" si="2"/>
        <v>1147</v>
      </c>
    </row>
    <row r="39" spans="1:14" x14ac:dyDescent="0.2">
      <c r="A39" s="6">
        <v>30</v>
      </c>
      <c r="J39" s="47">
        <v>37</v>
      </c>
      <c r="K39" s="74">
        <f>ProductsWS!B1177</f>
        <v>0</v>
      </c>
      <c r="L39" s="9">
        <f t="shared" si="0"/>
        <v>1147</v>
      </c>
      <c r="M39" s="9">
        <f t="shared" si="1"/>
        <v>32</v>
      </c>
      <c r="N39" s="9">
        <f t="shared" si="2"/>
        <v>1179</v>
      </c>
    </row>
    <row r="40" spans="1:14" x14ac:dyDescent="0.2">
      <c r="A40" s="6">
        <v>31</v>
      </c>
      <c r="J40" s="47">
        <v>38</v>
      </c>
      <c r="K40" s="74">
        <f>ProductsWS!B1209</f>
        <v>38</v>
      </c>
      <c r="L40" s="9">
        <f t="shared" si="0"/>
        <v>1179</v>
      </c>
      <c r="M40" s="9">
        <f t="shared" si="1"/>
        <v>32</v>
      </c>
      <c r="N40" s="9">
        <f t="shared" si="2"/>
        <v>1211</v>
      </c>
    </row>
    <row r="41" spans="1:14" x14ac:dyDescent="0.2">
      <c r="A41" s="6">
        <v>32</v>
      </c>
      <c r="J41" s="47">
        <v>39</v>
      </c>
      <c r="K41" s="74">
        <f>ProductsWS!B1241</f>
        <v>39</v>
      </c>
      <c r="L41" s="9">
        <f t="shared" si="0"/>
        <v>1211</v>
      </c>
      <c r="M41" s="9">
        <f t="shared" si="1"/>
        <v>32</v>
      </c>
      <c r="N41" s="9">
        <f t="shared" ref="N41" si="3">L41+M41</f>
        <v>1243</v>
      </c>
    </row>
    <row r="42" spans="1:14" x14ac:dyDescent="0.2">
      <c r="A42" s="6">
        <v>33</v>
      </c>
      <c r="J42" s="47">
        <v>40</v>
      </c>
      <c r="K42" s="74">
        <f>ProductsWS!B1273</f>
        <v>40</v>
      </c>
    </row>
    <row r="43" spans="1:14" x14ac:dyDescent="0.2">
      <c r="A43" s="6">
        <v>34</v>
      </c>
      <c r="J43" s="60">
        <v>41</v>
      </c>
      <c r="K43" s="74"/>
    </row>
    <row r="44" spans="1:14" x14ac:dyDescent="0.2">
      <c r="A44" s="6">
        <v>35</v>
      </c>
      <c r="J44" s="60">
        <v>42</v>
      </c>
      <c r="K44" s="74"/>
    </row>
    <row r="45" spans="1:14" x14ac:dyDescent="0.2">
      <c r="A45" s="6">
        <v>36</v>
      </c>
      <c r="J45" s="60">
        <v>43</v>
      </c>
      <c r="K45" s="74"/>
    </row>
    <row r="46" spans="1:14" x14ac:dyDescent="0.2">
      <c r="A46" s="6">
        <v>37</v>
      </c>
      <c r="J46" s="60">
        <v>44</v>
      </c>
      <c r="K46" s="74"/>
    </row>
    <row r="47" spans="1:14" x14ac:dyDescent="0.2">
      <c r="A47" s="6">
        <v>38</v>
      </c>
      <c r="J47" s="60">
        <v>45</v>
      </c>
      <c r="K47" s="74"/>
    </row>
    <row r="48" spans="1:14" x14ac:dyDescent="0.2">
      <c r="A48" s="6">
        <v>39</v>
      </c>
      <c r="J48" s="60">
        <v>46</v>
      </c>
      <c r="K48" s="74"/>
    </row>
    <row r="49" spans="1:11" x14ac:dyDescent="0.2">
      <c r="A49" s="6">
        <v>40</v>
      </c>
      <c r="J49" s="60">
        <v>47</v>
      </c>
      <c r="K49" s="74"/>
    </row>
    <row r="50" spans="1:11" x14ac:dyDescent="0.2">
      <c r="A50" s="6">
        <v>41</v>
      </c>
      <c r="J50" s="60">
        <v>48</v>
      </c>
      <c r="K50" s="74"/>
    </row>
    <row r="51" spans="1:11" x14ac:dyDescent="0.2">
      <c r="A51" s="6">
        <v>42</v>
      </c>
      <c r="J51" s="60">
        <v>49</v>
      </c>
      <c r="K51" s="74"/>
    </row>
    <row r="52" spans="1:11" x14ac:dyDescent="0.2">
      <c r="A52" s="6">
        <v>43</v>
      </c>
      <c r="J52" s="60">
        <v>50</v>
      </c>
      <c r="K52" s="13"/>
    </row>
    <row r="53" spans="1:11" x14ac:dyDescent="0.2">
      <c r="A53" s="6">
        <v>44</v>
      </c>
    </row>
    <row r="54" spans="1:11" x14ac:dyDescent="0.2">
      <c r="A54" s="6">
        <v>45</v>
      </c>
    </row>
    <row r="55" spans="1:11" x14ac:dyDescent="0.2">
      <c r="A55" s="6">
        <v>46</v>
      </c>
    </row>
    <row r="56" spans="1:11" x14ac:dyDescent="0.2">
      <c r="A56" s="6">
        <v>47</v>
      </c>
    </row>
    <row r="57" spans="1:11" x14ac:dyDescent="0.2">
      <c r="A57" s="6">
        <v>48</v>
      </c>
    </row>
    <row r="58" spans="1:11" x14ac:dyDescent="0.2">
      <c r="A58" s="6">
        <v>49</v>
      </c>
    </row>
    <row r="59" spans="1:11" x14ac:dyDescent="0.2">
      <c r="A59" s="6">
        <v>50</v>
      </c>
    </row>
    <row r="60" spans="1:11" x14ac:dyDescent="0.2">
      <c r="A60" s="6">
        <v>51</v>
      </c>
    </row>
    <row r="61" spans="1:11" x14ac:dyDescent="0.2">
      <c r="A61" s="6">
        <v>52</v>
      </c>
    </row>
    <row r="62" spans="1:11" x14ac:dyDescent="0.2">
      <c r="A62" s="6">
        <v>53</v>
      </c>
    </row>
    <row r="63" spans="1:11" x14ac:dyDescent="0.2">
      <c r="A63" s="6">
        <v>54</v>
      </c>
    </row>
    <row r="64" spans="1:11" x14ac:dyDescent="0.2">
      <c r="A64" s="6">
        <v>55</v>
      </c>
    </row>
    <row r="65" spans="1:1" x14ac:dyDescent="0.2">
      <c r="A65" s="6">
        <v>56</v>
      </c>
    </row>
    <row r="66" spans="1:1" x14ac:dyDescent="0.2">
      <c r="A66" s="6">
        <v>57</v>
      </c>
    </row>
    <row r="67" spans="1:1" x14ac:dyDescent="0.2">
      <c r="A67" s="6">
        <v>58</v>
      </c>
    </row>
    <row r="68" spans="1:1" x14ac:dyDescent="0.2">
      <c r="A68" s="6">
        <v>59</v>
      </c>
    </row>
    <row r="69" spans="1:1" x14ac:dyDescent="0.2">
      <c r="A69" s="6">
        <v>60</v>
      </c>
    </row>
    <row r="70" spans="1:1" x14ac:dyDescent="0.2">
      <c r="A70" s="6">
        <v>61</v>
      </c>
    </row>
    <row r="71" spans="1:1" x14ac:dyDescent="0.2">
      <c r="A71" s="6">
        <v>62</v>
      </c>
    </row>
    <row r="72" spans="1:1" x14ac:dyDescent="0.2">
      <c r="A72" s="6">
        <v>63</v>
      </c>
    </row>
    <row r="73" spans="1:1" x14ac:dyDescent="0.2">
      <c r="A73" s="6">
        <v>64</v>
      </c>
    </row>
    <row r="74" spans="1:1" x14ac:dyDescent="0.2">
      <c r="A74" s="6">
        <v>65</v>
      </c>
    </row>
    <row r="75" spans="1:1" x14ac:dyDescent="0.2">
      <c r="A75" s="6">
        <v>66</v>
      </c>
    </row>
    <row r="76" spans="1:1" x14ac:dyDescent="0.2">
      <c r="A76" s="6">
        <v>67</v>
      </c>
    </row>
    <row r="77" spans="1:1" x14ac:dyDescent="0.2">
      <c r="A77" s="6">
        <v>68</v>
      </c>
    </row>
    <row r="78" spans="1:1" x14ac:dyDescent="0.2">
      <c r="A78" s="6">
        <v>69</v>
      </c>
    </row>
    <row r="79" spans="1:1" x14ac:dyDescent="0.2">
      <c r="A79" s="6">
        <v>70</v>
      </c>
    </row>
    <row r="80" spans="1:1" x14ac:dyDescent="0.2">
      <c r="A80" s="6">
        <v>71</v>
      </c>
    </row>
    <row r="81" spans="1:1" x14ac:dyDescent="0.2">
      <c r="A81" s="6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A1:H1304"/>
  <sheetViews>
    <sheetView topLeftCell="A21" zoomScale="85" zoomScaleNormal="85" workbookViewId="0">
      <selection activeCell="R40" sqref="R40"/>
    </sheetView>
  </sheetViews>
  <sheetFormatPr defaultColWidth="9.140625" defaultRowHeight="12.75" x14ac:dyDescent="0.2"/>
  <cols>
    <col min="1" max="1" width="9" style="55" customWidth="1"/>
    <col min="2" max="4" width="13.5703125" style="55" customWidth="1"/>
    <col min="5" max="5" width="15.5703125" style="55" customWidth="1"/>
    <col min="6" max="6" width="14.42578125" style="55" customWidth="1"/>
    <col min="7" max="8" width="13.5703125" style="55" customWidth="1"/>
    <col min="9" max="16384" width="9.140625" style="55"/>
  </cols>
  <sheetData>
    <row r="1" spans="1:8" x14ac:dyDescent="0.2">
      <c r="A1" s="54">
        <v>1</v>
      </c>
      <c r="B1" s="111" t="s">
        <v>78</v>
      </c>
      <c r="C1" s="111"/>
      <c r="D1" s="111"/>
      <c r="E1" s="111"/>
      <c r="F1" s="111"/>
      <c r="G1" s="111"/>
      <c r="H1" s="111"/>
    </row>
    <row r="2" spans="1:8" ht="38.25" x14ac:dyDescent="0.2">
      <c r="A2" s="56" t="s">
        <v>0</v>
      </c>
      <c r="B2" s="57" t="s">
        <v>1</v>
      </c>
      <c r="C2" s="57" t="s">
        <v>2</v>
      </c>
      <c r="D2" s="57" t="s">
        <v>50</v>
      </c>
      <c r="E2" s="57" t="s">
        <v>52</v>
      </c>
      <c r="F2" s="57" t="s">
        <v>3</v>
      </c>
      <c r="G2" s="57" t="s">
        <v>4</v>
      </c>
      <c r="H2" s="57" t="s">
        <v>5</v>
      </c>
    </row>
    <row r="3" spans="1:8" x14ac:dyDescent="0.2">
      <c r="A3" s="52" t="str">
        <f>$A$1&amp;B3*100&amp;C3</f>
        <v>12012</v>
      </c>
      <c r="B3" s="4">
        <v>0.2</v>
      </c>
      <c r="C3" s="78">
        <v>12</v>
      </c>
      <c r="D3" s="78"/>
      <c r="E3" s="100"/>
      <c r="F3" s="75">
        <v>1E-4</v>
      </c>
      <c r="G3" s="75">
        <v>0</v>
      </c>
      <c r="H3" s="75"/>
    </row>
    <row r="4" spans="1:8" x14ac:dyDescent="0.2">
      <c r="A4" s="52" t="str">
        <f t="shared" ref="A4:A38" si="0">$A$1&amp;B4*100&amp;C4</f>
        <v>12024</v>
      </c>
      <c r="B4" s="4">
        <v>0.2</v>
      </c>
      <c r="C4" s="78">
        <v>24</v>
      </c>
      <c r="D4" s="78"/>
      <c r="E4" s="100"/>
      <c r="F4" s="75">
        <v>2.9899999999999999E-2</v>
      </c>
      <c r="G4" s="75">
        <v>0</v>
      </c>
      <c r="H4" s="75"/>
    </row>
    <row r="5" spans="1:8" x14ac:dyDescent="0.2">
      <c r="A5" s="52" t="str">
        <f t="shared" si="0"/>
        <v>12036</v>
      </c>
      <c r="B5" s="4">
        <v>0.2</v>
      </c>
      <c r="C5" s="78">
        <v>36</v>
      </c>
      <c r="D5" s="78"/>
      <c r="E5" s="100"/>
      <c r="F5" s="75">
        <v>3.9899999999999998E-2</v>
      </c>
      <c r="G5" s="75">
        <v>0</v>
      </c>
      <c r="H5" s="75"/>
    </row>
    <row r="6" spans="1:8" x14ac:dyDescent="0.2">
      <c r="A6" s="52" t="str">
        <f t="shared" si="0"/>
        <v>12048</v>
      </c>
      <c r="B6" s="4">
        <v>0.2</v>
      </c>
      <c r="C6" s="78">
        <v>48</v>
      </c>
      <c r="D6" s="78"/>
      <c r="E6" s="100"/>
      <c r="F6" s="75">
        <v>5.9900000000000002E-2</v>
      </c>
      <c r="G6" s="75">
        <v>0</v>
      </c>
      <c r="H6" s="75"/>
    </row>
    <row r="7" spans="1:8" x14ac:dyDescent="0.2">
      <c r="A7" s="52" t="str">
        <f t="shared" si="0"/>
        <v>12060</v>
      </c>
      <c r="B7" s="4">
        <v>0.2</v>
      </c>
      <c r="C7" s="78">
        <v>60</v>
      </c>
      <c r="D7" s="78"/>
      <c r="E7" s="100"/>
      <c r="F7" s="75">
        <v>6.9900000000000004E-2</v>
      </c>
      <c r="G7" s="75">
        <v>0</v>
      </c>
      <c r="H7" s="75"/>
    </row>
    <row r="8" spans="1:8" x14ac:dyDescent="0.2">
      <c r="A8" s="52" t="str">
        <f t="shared" si="0"/>
        <v>12072</v>
      </c>
      <c r="B8" s="4">
        <v>0.2</v>
      </c>
      <c r="C8" s="78">
        <v>72</v>
      </c>
      <c r="D8" s="78"/>
      <c r="E8" s="100"/>
      <c r="F8" s="75">
        <v>7.9899999999999999E-2</v>
      </c>
      <c r="G8" s="75">
        <v>0</v>
      </c>
      <c r="H8" s="75"/>
    </row>
    <row r="9" spans="1:8" x14ac:dyDescent="0.2">
      <c r="A9" s="52" t="str">
        <f t="shared" si="0"/>
        <v>13012</v>
      </c>
      <c r="B9" s="4">
        <v>0.3</v>
      </c>
      <c r="C9" s="78">
        <v>12</v>
      </c>
      <c r="D9" s="78"/>
      <c r="E9" s="101"/>
      <c r="F9" s="77">
        <v>1E-4</v>
      </c>
      <c r="G9" s="77">
        <v>0</v>
      </c>
      <c r="H9" s="77"/>
    </row>
    <row r="10" spans="1:8" x14ac:dyDescent="0.2">
      <c r="A10" s="52" t="str">
        <f t="shared" si="0"/>
        <v>13024</v>
      </c>
      <c r="B10" s="4">
        <v>0.3</v>
      </c>
      <c r="C10" s="78">
        <v>24</v>
      </c>
      <c r="D10" s="78"/>
      <c r="E10" s="101"/>
      <c r="F10" s="77">
        <v>1E-4</v>
      </c>
      <c r="G10" s="77">
        <v>0.01</v>
      </c>
      <c r="H10" s="77"/>
    </row>
    <row r="11" spans="1:8" x14ac:dyDescent="0.2">
      <c r="A11" s="52" t="str">
        <f t="shared" si="0"/>
        <v>13036</v>
      </c>
      <c r="B11" s="4">
        <v>0.3</v>
      </c>
      <c r="C11" s="78">
        <v>36</v>
      </c>
      <c r="D11" s="78"/>
      <c r="E11" s="101"/>
      <c r="F11" s="77">
        <v>2.9899999999999999E-2</v>
      </c>
      <c r="G11" s="77">
        <v>0</v>
      </c>
      <c r="H11" s="77"/>
    </row>
    <row r="12" spans="1:8" x14ac:dyDescent="0.2">
      <c r="A12" s="52" t="str">
        <f t="shared" si="0"/>
        <v>13048</v>
      </c>
      <c r="B12" s="4">
        <v>0.3</v>
      </c>
      <c r="C12" s="78">
        <v>48</v>
      </c>
      <c r="D12" s="78"/>
      <c r="E12" s="101"/>
      <c r="F12" s="77">
        <v>4.99E-2</v>
      </c>
      <c r="G12" s="77">
        <v>0</v>
      </c>
      <c r="H12" s="77"/>
    </row>
    <row r="13" spans="1:8" x14ac:dyDescent="0.2">
      <c r="A13" s="52" t="str">
        <f t="shared" si="0"/>
        <v>13060</v>
      </c>
      <c r="B13" s="4">
        <v>0.3</v>
      </c>
      <c r="C13" s="78">
        <v>60</v>
      </c>
      <c r="D13" s="78"/>
      <c r="E13" s="101"/>
      <c r="F13" s="77">
        <v>5.9900000000000002E-2</v>
      </c>
      <c r="G13" s="77">
        <v>0</v>
      </c>
      <c r="H13" s="77"/>
    </row>
    <row r="14" spans="1:8" x14ac:dyDescent="0.2">
      <c r="A14" s="52" t="str">
        <f t="shared" si="0"/>
        <v>13072</v>
      </c>
      <c r="B14" s="4">
        <v>0.3</v>
      </c>
      <c r="C14" s="78">
        <v>72</v>
      </c>
      <c r="D14" s="78"/>
      <c r="E14" s="101"/>
      <c r="F14" s="77">
        <v>7.9899999999999999E-2</v>
      </c>
      <c r="G14" s="77">
        <v>0</v>
      </c>
      <c r="H14" s="77"/>
    </row>
    <row r="15" spans="1:8" x14ac:dyDescent="0.2">
      <c r="A15" s="52" t="str">
        <f t="shared" si="0"/>
        <v>14012</v>
      </c>
      <c r="B15" s="4">
        <v>0.4</v>
      </c>
      <c r="C15" s="78">
        <v>12</v>
      </c>
      <c r="D15" s="78"/>
      <c r="E15" s="100"/>
      <c r="F15" s="75">
        <v>1E-4</v>
      </c>
      <c r="G15" s="75">
        <v>0</v>
      </c>
      <c r="H15" s="75"/>
    </row>
    <row r="16" spans="1:8" x14ac:dyDescent="0.2">
      <c r="A16" s="52" t="str">
        <f t="shared" si="0"/>
        <v>14024</v>
      </c>
      <c r="B16" s="4">
        <v>0.4</v>
      </c>
      <c r="C16" s="78">
        <v>24</v>
      </c>
      <c r="D16" s="78"/>
      <c r="E16" s="100"/>
      <c r="F16" s="75">
        <v>1E-4</v>
      </c>
      <c r="G16" s="75">
        <v>0</v>
      </c>
      <c r="H16" s="75"/>
    </row>
    <row r="17" spans="1:8" x14ac:dyDescent="0.2">
      <c r="A17" s="52" t="str">
        <f t="shared" si="0"/>
        <v>14036</v>
      </c>
      <c r="B17" s="4">
        <v>0.4</v>
      </c>
      <c r="C17" s="78">
        <v>36</v>
      </c>
      <c r="D17" s="78"/>
      <c r="E17" s="100"/>
      <c r="F17" s="75">
        <v>1E-4</v>
      </c>
      <c r="G17" s="75">
        <v>1.4999999999999999E-2</v>
      </c>
      <c r="H17" s="75"/>
    </row>
    <row r="18" spans="1:8" x14ac:dyDescent="0.2">
      <c r="A18" s="52" t="str">
        <f t="shared" si="0"/>
        <v>14048</v>
      </c>
      <c r="B18" s="4">
        <v>0.4</v>
      </c>
      <c r="C18" s="78">
        <v>48</v>
      </c>
      <c r="D18" s="78"/>
      <c r="E18" s="100"/>
      <c r="F18" s="75">
        <v>3.9899999999999998E-2</v>
      </c>
      <c r="G18" s="75">
        <v>0</v>
      </c>
      <c r="H18" s="75"/>
    </row>
    <row r="19" spans="1:8" x14ac:dyDescent="0.2">
      <c r="A19" s="52" t="str">
        <f t="shared" si="0"/>
        <v>14060</v>
      </c>
      <c r="B19" s="4">
        <v>0.4</v>
      </c>
      <c r="C19" s="78">
        <v>60</v>
      </c>
      <c r="D19" s="78"/>
      <c r="E19" s="100"/>
      <c r="F19" s="75">
        <v>4.99E-2</v>
      </c>
      <c r="G19" s="75">
        <v>0</v>
      </c>
      <c r="H19" s="75"/>
    </row>
    <row r="20" spans="1:8" x14ac:dyDescent="0.2">
      <c r="A20" s="52" t="str">
        <f t="shared" si="0"/>
        <v>14072</v>
      </c>
      <c r="B20" s="4">
        <v>0.4</v>
      </c>
      <c r="C20" s="78">
        <v>72</v>
      </c>
      <c r="D20" s="78"/>
      <c r="E20" s="100"/>
      <c r="F20" s="75">
        <v>5.9900000000000002E-2</v>
      </c>
      <c r="G20" s="75">
        <v>0</v>
      </c>
      <c r="H20" s="75"/>
    </row>
    <row r="21" spans="1:8" x14ac:dyDescent="0.2">
      <c r="A21" s="52" t="str">
        <f t="shared" si="0"/>
        <v>15012</v>
      </c>
      <c r="B21" s="4">
        <v>0.5</v>
      </c>
      <c r="C21" s="78">
        <v>12</v>
      </c>
      <c r="D21" s="78"/>
      <c r="E21" s="101"/>
      <c r="F21" s="77">
        <v>1E-4</v>
      </c>
      <c r="G21" s="77">
        <v>0</v>
      </c>
      <c r="H21" s="77"/>
    </row>
    <row r="22" spans="1:8" x14ac:dyDescent="0.2">
      <c r="A22" s="52" t="str">
        <f t="shared" si="0"/>
        <v>15024</v>
      </c>
      <c r="B22" s="4">
        <v>0.5</v>
      </c>
      <c r="C22" s="78">
        <v>24</v>
      </c>
      <c r="D22" s="78"/>
      <c r="E22" s="101"/>
      <c r="F22" s="77">
        <v>1E-4</v>
      </c>
      <c r="G22" s="77">
        <v>0</v>
      </c>
      <c r="H22" s="77"/>
    </row>
    <row r="23" spans="1:8" x14ac:dyDescent="0.2">
      <c r="A23" s="52" t="str">
        <f t="shared" si="0"/>
        <v>15036</v>
      </c>
      <c r="B23" s="4">
        <v>0.5</v>
      </c>
      <c r="C23" s="78">
        <v>36</v>
      </c>
      <c r="D23" s="78"/>
      <c r="E23" s="101"/>
      <c r="F23" s="77">
        <v>1E-4</v>
      </c>
      <c r="G23" s="77">
        <v>0</v>
      </c>
      <c r="H23" s="77"/>
    </row>
    <row r="24" spans="1:8" x14ac:dyDescent="0.2">
      <c r="A24" s="52" t="str">
        <f t="shared" si="0"/>
        <v>15048</v>
      </c>
      <c r="B24" s="4">
        <v>0.5</v>
      </c>
      <c r="C24" s="78">
        <v>48</v>
      </c>
      <c r="D24" s="78"/>
      <c r="E24" s="101"/>
      <c r="F24" s="77">
        <v>1E-4</v>
      </c>
      <c r="G24" s="77">
        <v>1.4999999999999999E-2</v>
      </c>
      <c r="H24" s="77"/>
    </row>
    <row r="25" spans="1:8" x14ac:dyDescent="0.2">
      <c r="A25" s="52" t="str">
        <f t="shared" si="0"/>
        <v>15060</v>
      </c>
      <c r="B25" s="4">
        <v>0.5</v>
      </c>
      <c r="C25" s="78">
        <v>60</v>
      </c>
      <c r="D25" s="78"/>
      <c r="E25" s="101"/>
      <c r="F25" s="77">
        <v>3.9899999999999998E-2</v>
      </c>
      <c r="G25" s="77">
        <v>0</v>
      </c>
      <c r="H25" s="77"/>
    </row>
    <row r="26" spans="1:8" x14ac:dyDescent="0.2">
      <c r="A26" s="52" t="str">
        <f t="shared" si="0"/>
        <v>15072</v>
      </c>
      <c r="B26" s="4">
        <v>0.5</v>
      </c>
      <c r="C26" s="78">
        <v>72</v>
      </c>
      <c r="D26" s="78"/>
      <c r="E26" s="101"/>
      <c r="F26" s="77">
        <v>4.99E-2</v>
      </c>
      <c r="G26" s="77">
        <v>0</v>
      </c>
      <c r="H26" s="77"/>
    </row>
    <row r="27" spans="1:8" x14ac:dyDescent="0.2">
      <c r="A27" s="52" t="str">
        <f t="shared" si="0"/>
        <v>16012</v>
      </c>
      <c r="B27" s="4">
        <v>0.6</v>
      </c>
      <c r="C27" s="78">
        <v>12</v>
      </c>
      <c r="D27" s="78"/>
      <c r="E27" s="100"/>
      <c r="F27" s="75">
        <v>1E-4</v>
      </c>
      <c r="G27" s="75">
        <v>0</v>
      </c>
      <c r="H27" s="75"/>
    </row>
    <row r="28" spans="1:8" x14ac:dyDescent="0.2">
      <c r="A28" s="52" t="str">
        <f t="shared" si="0"/>
        <v>16024</v>
      </c>
      <c r="B28" s="4">
        <v>0.6</v>
      </c>
      <c r="C28" s="78">
        <v>24</v>
      </c>
      <c r="D28" s="78"/>
      <c r="E28" s="100"/>
      <c r="F28" s="75">
        <v>1E-4</v>
      </c>
      <c r="G28" s="75">
        <v>0</v>
      </c>
      <c r="H28" s="75"/>
    </row>
    <row r="29" spans="1:8" x14ac:dyDescent="0.2">
      <c r="A29" s="52" t="str">
        <f t="shared" si="0"/>
        <v>16036</v>
      </c>
      <c r="B29" s="4">
        <v>0.6</v>
      </c>
      <c r="C29" s="78">
        <v>36</v>
      </c>
      <c r="D29" s="78"/>
      <c r="E29" s="100"/>
      <c r="F29" s="75">
        <v>1E-4</v>
      </c>
      <c r="G29" s="75">
        <v>0</v>
      </c>
      <c r="H29" s="75"/>
    </row>
    <row r="30" spans="1:8" x14ac:dyDescent="0.2">
      <c r="A30" s="52" t="str">
        <f t="shared" si="0"/>
        <v>16048</v>
      </c>
      <c r="B30" s="4">
        <v>0.6</v>
      </c>
      <c r="C30" s="78">
        <v>48</v>
      </c>
      <c r="D30" s="78"/>
      <c r="E30" s="100"/>
      <c r="F30" s="75">
        <v>1E-4</v>
      </c>
      <c r="G30" s="75">
        <v>0</v>
      </c>
      <c r="H30" s="75"/>
    </row>
    <row r="31" spans="1:8" x14ac:dyDescent="0.2">
      <c r="A31" s="52" t="str">
        <f t="shared" si="0"/>
        <v>16060</v>
      </c>
      <c r="B31" s="4">
        <v>0.6</v>
      </c>
      <c r="C31" s="78">
        <v>60</v>
      </c>
      <c r="D31" s="78"/>
      <c r="E31" s="100"/>
      <c r="F31" s="75">
        <v>1E-4</v>
      </c>
      <c r="G31" s="75">
        <v>0</v>
      </c>
      <c r="H31" s="75"/>
    </row>
    <row r="32" spans="1:8" x14ac:dyDescent="0.2">
      <c r="A32" s="52" t="str">
        <f t="shared" si="0"/>
        <v>16072</v>
      </c>
      <c r="B32" s="4">
        <v>0.6</v>
      </c>
      <c r="C32" s="78">
        <v>72</v>
      </c>
      <c r="D32" s="78"/>
      <c r="E32" s="100"/>
      <c r="F32" s="75">
        <v>2.9899999999999999E-2</v>
      </c>
      <c r="G32" s="75">
        <v>0</v>
      </c>
      <c r="H32" s="75"/>
    </row>
    <row r="33" spans="1:8" x14ac:dyDescent="0.2">
      <c r="A33" s="52" t="str">
        <f t="shared" si="0"/>
        <v>17012</v>
      </c>
      <c r="B33" s="4">
        <v>0.7</v>
      </c>
      <c r="C33" s="78">
        <v>12</v>
      </c>
      <c r="D33" s="78"/>
      <c r="E33" s="101"/>
      <c r="F33" s="77">
        <v>1E-4</v>
      </c>
      <c r="G33" s="77">
        <v>0</v>
      </c>
      <c r="H33" s="77"/>
    </row>
    <row r="34" spans="1:8" x14ac:dyDescent="0.2">
      <c r="A34" s="52" t="str">
        <f t="shared" si="0"/>
        <v>17024</v>
      </c>
      <c r="B34" s="4">
        <v>0.7</v>
      </c>
      <c r="C34" s="78">
        <v>24</v>
      </c>
      <c r="D34" s="78"/>
      <c r="E34" s="101"/>
      <c r="F34" s="77">
        <v>1E-4</v>
      </c>
      <c r="G34" s="77">
        <v>0</v>
      </c>
      <c r="H34" s="77"/>
    </row>
    <row r="35" spans="1:8" x14ac:dyDescent="0.2">
      <c r="A35" s="52" t="str">
        <f t="shared" si="0"/>
        <v>17036</v>
      </c>
      <c r="B35" s="4">
        <v>0.7</v>
      </c>
      <c r="C35" s="78">
        <v>36</v>
      </c>
      <c r="D35" s="78"/>
      <c r="E35" s="101"/>
      <c r="F35" s="77">
        <v>1E-4</v>
      </c>
      <c r="G35" s="77">
        <v>0</v>
      </c>
      <c r="H35" s="77"/>
    </row>
    <row r="36" spans="1:8" x14ac:dyDescent="0.2">
      <c r="A36" s="52" t="str">
        <f t="shared" si="0"/>
        <v>17048</v>
      </c>
      <c r="B36" s="4">
        <v>0.7</v>
      </c>
      <c r="C36" s="78">
        <v>48</v>
      </c>
      <c r="D36" s="78"/>
      <c r="E36" s="101"/>
      <c r="F36" s="77">
        <v>1E-4</v>
      </c>
      <c r="G36" s="77">
        <v>0</v>
      </c>
      <c r="H36" s="77"/>
    </row>
    <row r="37" spans="1:8" x14ac:dyDescent="0.2">
      <c r="A37" s="52" t="str">
        <f t="shared" si="0"/>
        <v>17060</v>
      </c>
      <c r="B37" s="4">
        <v>0.7</v>
      </c>
      <c r="C37" s="78">
        <v>60</v>
      </c>
      <c r="D37" s="78"/>
      <c r="E37" s="101"/>
      <c r="F37" s="77">
        <v>1E-4</v>
      </c>
      <c r="G37" s="77">
        <v>0</v>
      </c>
      <c r="H37" s="77"/>
    </row>
    <row r="38" spans="1:8" x14ac:dyDescent="0.2">
      <c r="A38" s="52" t="str">
        <f t="shared" si="0"/>
        <v>17072</v>
      </c>
      <c r="B38" s="4">
        <v>0.7</v>
      </c>
      <c r="C38" s="78">
        <v>72</v>
      </c>
      <c r="D38" s="78"/>
      <c r="E38" s="101"/>
      <c r="F38" s="77">
        <v>1E-4</v>
      </c>
      <c r="G38" s="77">
        <v>0</v>
      </c>
      <c r="H38" s="77"/>
    </row>
    <row r="39" spans="1:8" x14ac:dyDescent="0.2">
      <c r="A39" s="54">
        <v>2</v>
      </c>
      <c r="B39" s="111" t="s">
        <v>79</v>
      </c>
      <c r="C39" s="111"/>
      <c r="D39" s="111"/>
      <c r="E39" s="111"/>
      <c r="F39" s="111"/>
      <c r="G39" s="111"/>
      <c r="H39" s="111"/>
    </row>
    <row r="40" spans="1:8" ht="38.25" x14ac:dyDescent="0.2">
      <c r="A40" s="56" t="s">
        <v>0</v>
      </c>
      <c r="B40" s="57" t="s">
        <v>1</v>
      </c>
      <c r="C40" s="57" t="s">
        <v>2</v>
      </c>
      <c r="D40" s="57" t="s">
        <v>50</v>
      </c>
      <c r="E40" s="57" t="s">
        <v>52</v>
      </c>
      <c r="F40" s="57" t="s">
        <v>3</v>
      </c>
      <c r="G40" s="57" t="s">
        <v>4</v>
      </c>
      <c r="H40" s="57" t="s">
        <v>5</v>
      </c>
    </row>
    <row r="41" spans="1:8" x14ac:dyDescent="0.2">
      <c r="A41" s="52" t="str">
        <f>$A$39&amp;B41*100&amp;C41</f>
        <v>22012</v>
      </c>
      <c r="B41" s="4">
        <v>0.2</v>
      </c>
      <c r="C41" s="78">
        <v>12</v>
      </c>
      <c r="D41" s="5"/>
      <c r="E41" s="75"/>
      <c r="F41" s="75" t="s">
        <v>54</v>
      </c>
      <c r="G41" s="75"/>
      <c r="H41" s="75"/>
    </row>
    <row r="42" spans="1:8" x14ac:dyDescent="0.2">
      <c r="A42" s="52" t="str">
        <f t="shared" ref="A42:A76" si="1">$A$39&amp;B42*100&amp;C42</f>
        <v>22024</v>
      </c>
      <c r="B42" s="4">
        <v>0.2</v>
      </c>
      <c r="C42" s="78">
        <v>24</v>
      </c>
      <c r="D42" s="5"/>
      <c r="E42" s="75"/>
      <c r="F42" s="75" t="s">
        <v>54</v>
      </c>
      <c r="G42" s="75"/>
      <c r="H42" s="75"/>
    </row>
    <row r="43" spans="1:8" x14ac:dyDescent="0.2">
      <c r="A43" s="52" t="str">
        <f t="shared" si="1"/>
        <v>22036</v>
      </c>
      <c r="B43" s="4">
        <v>0.2</v>
      </c>
      <c r="C43" s="78">
        <v>36</v>
      </c>
      <c r="D43" s="5"/>
      <c r="E43" s="75"/>
      <c r="F43" s="75" t="s">
        <v>54</v>
      </c>
      <c r="G43" s="75"/>
      <c r="H43" s="75"/>
    </row>
    <row r="44" spans="1:8" x14ac:dyDescent="0.2">
      <c r="A44" s="52" t="str">
        <f t="shared" si="1"/>
        <v>22048</v>
      </c>
      <c r="B44" s="4">
        <v>0.2</v>
      </c>
      <c r="C44" s="78">
        <v>48</v>
      </c>
      <c r="D44" s="5"/>
      <c r="E44" s="75"/>
      <c r="F44" s="75" t="s">
        <v>54</v>
      </c>
      <c r="G44" s="75"/>
      <c r="H44" s="75"/>
    </row>
    <row r="45" spans="1:8" x14ac:dyDescent="0.2">
      <c r="A45" s="52" t="str">
        <f t="shared" si="1"/>
        <v>22060</v>
      </c>
      <c r="B45" s="4">
        <v>0.2</v>
      </c>
      <c r="C45" s="78">
        <v>60</v>
      </c>
      <c r="D45" s="5"/>
      <c r="E45" s="75"/>
      <c r="F45" s="75" t="s">
        <v>54</v>
      </c>
      <c r="G45" s="75"/>
      <c r="H45" s="75"/>
    </row>
    <row r="46" spans="1:8" x14ac:dyDescent="0.2">
      <c r="A46" s="52" t="str">
        <f t="shared" si="1"/>
        <v>22072</v>
      </c>
      <c r="B46" s="4">
        <v>0.2</v>
      </c>
      <c r="C46" s="78">
        <v>72</v>
      </c>
      <c r="D46" s="5">
        <v>12</v>
      </c>
      <c r="E46" s="75">
        <v>1E-4</v>
      </c>
      <c r="F46" s="75">
        <v>0.11990000000000001</v>
      </c>
      <c r="G46" s="75">
        <v>0</v>
      </c>
      <c r="H46" s="75"/>
    </row>
    <row r="47" spans="1:8" x14ac:dyDescent="0.2">
      <c r="A47" s="52" t="str">
        <f t="shared" si="1"/>
        <v>23012</v>
      </c>
      <c r="B47" s="4">
        <v>0.3</v>
      </c>
      <c r="C47" s="78">
        <v>12</v>
      </c>
      <c r="D47" s="5"/>
      <c r="E47" s="77"/>
      <c r="F47" s="77" t="s">
        <v>54</v>
      </c>
      <c r="G47" s="77"/>
      <c r="H47" s="77"/>
    </row>
    <row r="48" spans="1:8" x14ac:dyDescent="0.2">
      <c r="A48" s="52" t="str">
        <f t="shared" si="1"/>
        <v>23024</v>
      </c>
      <c r="B48" s="4">
        <v>0.3</v>
      </c>
      <c r="C48" s="78">
        <v>24</v>
      </c>
      <c r="D48" s="5"/>
      <c r="E48" s="77"/>
      <c r="F48" s="77" t="s">
        <v>54</v>
      </c>
      <c r="G48" s="77"/>
      <c r="H48" s="77"/>
    </row>
    <row r="49" spans="1:8" x14ac:dyDescent="0.2">
      <c r="A49" s="52" t="str">
        <f t="shared" si="1"/>
        <v>23036</v>
      </c>
      <c r="B49" s="4">
        <v>0.3</v>
      </c>
      <c r="C49" s="78">
        <v>36</v>
      </c>
      <c r="D49" s="5"/>
      <c r="E49" s="77"/>
      <c r="F49" s="77" t="s">
        <v>54</v>
      </c>
      <c r="G49" s="77"/>
      <c r="H49" s="77"/>
    </row>
    <row r="50" spans="1:8" x14ac:dyDescent="0.2">
      <c r="A50" s="52" t="str">
        <f t="shared" si="1"/>
        <v>23048</v>
      </c>
      <c r="B50" s="4">
        <v>0.3</v>
      </c>
      <c r="C50" s="78">
        <v>48</v>
      </c>
      <c r="D50" s="5"/>
      <c r="E50" s="77"/>
      <c r="F50" s="77" t="s">
        <v>54</v>
      </c>
      <c r="G50" s="77"/>
      <c r="H50" s="77"/>
    </row>
    <row r="51" spans="1:8" x14ac:dyDescent="0.2">
      <c r="A51" s="52" t="str">
        <f t="shared" si="1"/>
        <v>23060</v>
      </c>
      <c r="B51" s="4">
        <v>0.3</v>
      </c>
      <c r="C51" s="78">
        <v>60</v>
      </c>
      <c r="D51" s="5"/>
      <c r="E51" s="77"/>
      <c r="F51" s="77" t="s">
        <v>54</v>
      </c>
      <c r="G51" s="77"/>
      <c r="H51" s="77"/>
    </row>
    <row r="52" spans="1:8" x14ac:dyDescent="0.2">
      <c r="A52" s="52" t="str">
        <f t="shared" si="1"/>
        <v>23072</v>
      </c>
      <c r="B52" s="4">
        <v>0.3</v>
      </c>
      <c r="C52" s="78">
        <v>72</v>
      </c>
      <c r="D52" s="5">
        <v>12</v>
      </c>
      <c r="E52" s="77">
        <v>1E-4</v>
      </c>
      <c r="F52" s="77">
        <v>0.11990000000000001</v>
      </c>
      <c r="G52" s="77">
        <v>0</v>
      </c>
      <c r="H52" s="77"/>
    </row>
    <row r="53" spans="1:8" x14ac:dyDescent="0.2">
      <c r="A53" s="52" t="str">
        <f t="shared" si="1"/>
        <v>24012</v>
      </c>
      <c r="B53" s="4">
        <v>0.4</v>
      </c>
      <c r="C53" s="78">
        <v>12</v>
      </c>
      <c r="D53" s="5"/>
      <c r="E53" s="75"/>
      <c r="F53" s="75" t="s">
        <v>54</v>
      </c>
      <c r="G53" s="75"/>
      <c r="H53" s="75"/>
    </row>
    <row r="54" spans="1:8" x14ac:dyDescent="0.2">
      <c r="A54" s="52" t="str">
        <f t="shared" si="1"/>
        <v>24024</v>
      </c>
      <c r="B54" s="4">
        <v>0.4</v>
      </c>
      <c r="C54" s="78">
        <v>24</v>
      </c>
      <c r="D54" s="5"/>
      <c r="E54" s="75"/>
      <c r="F54" s="75" t="s">
        <v>54</v>
      </c>
      <c r="G54" s="75"/>
      <c r="H54" s="75"/>
    </row>
    <row r="55" spans="1:8" x14ac:dyDescent="0.2">
      <c r="A55" s="52" t="str">
        <f t="shared" si="1"/>
        <v>24036</v>
      </c>
      <c r="B55" s="4">
        <v>0.4</v>
      </c>
      <c r="C55" s="78">
        <v>36</v>
      </c>
      <c r="D55" s="5"/>
      <c r="E55" s="75"/>
      <c r="F55" s="75" t="s">
        <v>54</v>
      </c>
      <c r="G55" s="75"/>
      <c r="H55" s="75"/>
    </row>
    <row r="56" spans="1:8" x14ac:dyDescent="0.2">
      <c r="A56" s="52" t="str">
        <f t="shared" si="1"/>
        <v>24048</v>
      </c>
      <c r="B56" s="4">
        <v>0.4</v>
      </c>
      <c r="C56" s="78">
        <v>48</v>
      </c>
      <c r="D56" s="5"/>
      <c r="E56" s="75"/>
      <c r="F56" s="75" t="s">
        <v>54</v>
      </c>
      <c r="G56" s="75"/>
      <c r="H56" s="75"/>
    </row>
    <row r="57" spans="1:8" x14ac:dyDescent="0.2">
      <c r="A57" s="52" t="str">
        <f t="shared" si="1"/>
        <v>24060</v>
      </c>
      <c r="B57" s="4">
        <v>0.4</v>
      </c>
      <c r="C57" s="78">
        <v>60</v>
      </c>
      <c r="D57" s="5"/>
      <c r="E57" s="75"/>
      <c r="F57" s="75" t="s">
        <v>54</v>
      </c>
      <c r="G57" s="75"/>
      <c r="H57" s="75"/>
    </row>
    <row r="58" spans="1:8" x14ac:dyDescent="0.2">
      <c r="A58" s="52" t="str">
        <f t="shared" si="1"/>
        <v>24072</v>
      </c>
      <c r="B58" s="4">
        <v>0.4</v>
      </c>
      <c r="C58" s="78">
        <v>72</v>
      </c>
      <c r="D58" s="5">
        <v>12</v>
      </c>
      <c r="E58" s="75">
        <v>1E-4</v>
      </c>
      <c r="F58" s="75">
        <v>0.11990000000000001</v>
      </c>
      <c r="G58" s="75">
        <v>0</v>
      </c>
      <c r="H58" s="75"/>
    </row>
    <row r="59" spans="1:8" x14ac:dyDescent="0.2">
      <c r="A59" s="52" t="str">
        <f t="shared" si="1"/>
        <v>25012</v>
      </c>
      <c r="B59" s="4">
        <v>0.5</v>
      </c>
      <c r="C59" s="78">
        <v>12</v>
      </c>
      <c r="D59" s="5"/>
      <c r="E59" s="77"/>
      <c r="F59" s="77" t="s">
        <v>54</v>
      </c>
      <c r="G59" s="77"/>
      <c r="H59" s="77"/>
    </row>
    <row r="60" spans="1:8" x14ac:dyDescent="0.2">
      <c r="A60" s="52" t="str">
        <f t="shared" si="1"/>
        <v>25024</v>
      </c>
      <c r="B60" s="4">
        <v>0.5</v>
      </c>
      <c r="C60" s="78">
        <v>24</v>
      </c>
      <c r="D60" s="5"/>
      <c r="E60" s="77"/>
      <c r="F60" s="77" t="s">
        <v>54</v>
      </c>
      <c r="G60" s="77"/>
      <c r="H60" s="77"/>
    </row>
    <row r="61" spans="1:8" x14ac:dyDescent="0.2">
      <c r="A61" s="52" t="str">
        <f t="shared" si="1"/>
        <v>25036</v>
      </c>
      <c r="B61" s="4">
        <v>0.5</v>
      </c>
      <c r="C61" s="78">
        <v>36</v>
      </c>
      <c r="D61" s="5"/>
      <c r="E61" s="77"/>
      <c r="F61" s="77" t="s">
        <v>54</v>
      </c>
      <c r="G61" s="77"/>
      <c r="H61" s="77"/>
    </row>
    <row r="62" spans="1:8" x14ac:dyDescent="0.2">
      <c r="A62" s="52" t="str">
        <f t="shared" si="1"/>
        <v>25048</v>
      </c>
      <c r="B62" s="4">
        <v>0.5</v>
      </c>
      <c r="C62" s="78">
        <v>48</v>
      </c>
      <c r="D62" s="5"/>
      <c r="E62" s="77"/>
      <c r="F62" s="77" t="s">
        <v>54</v>
      </c>
      <c r="G62" s="77"/>
      <c r="H62" s="77"/>
    </row>
    <row r="63" spans="1:8" x14ac:dyDescent="0.2">
      <c r="A63" s="52" t="str">
        <f t="shared" si="1"/>
        <v>25060</v>
      </c>
      <c r="B63" s="4">
        <v>0.5</v>
      </c>
      <c r="C63" s="78">
        <v>60</v>
      </c>
      <c r="D63" s="5"/>
      <c r="E63" s="77"/>
      <c r="F63" s="77" t="s">
        <v>54</v>
      </c>
      <c r="G63" s="77"/>
      <c r="H63" s="77"/>
    </row>
    <row r="64" spans="1:8" x14ac:dyDescent="0.2">
      <c r="A64" s="52" t="str">
        <f t="shared" si="1"/>
        <v>25072</v>
      </c>
      <c r="B64" s="4">
        <v>0.5</v>
      </c>
      <c r="C64" s="78">
        <v>72</v>
      </c>
      <c r="D64" s="5">
        <v>12</v>
      </c>
      <c r="E64" s="77">
        <v>1E-4</v>
      </c>
      <c r="F64" s="77">
        <v>0.11990000000000001</v>
      </c>
      <c r="G64" s="77">
        <v>0</v>
      </c>
      <c r="H64" s="77"/>
    </row>
    <row r="65" spans="1:8" x14ac:dyDescent="0.2">
      <c r="A65" s="52" t="str">
        <f t="shared" si="1"/>
        <v>26012</v>
      </c>
      <c r="B65" s="4">
        <v>0.6</v>
      </c>
      <c r="C65" s="78">
        <v>12</v>
      </c>
      <c r="D65" s="78"/>
      <c r="E65" s="75"/>
      <c r="F65" s="75" t="s">
        <v>54</v>
      </c>
      <c r="G65" s="75"/>
      <c r="H65" s="75"/>
    </row>
    <row r="66" spans="1:8" x14ac:dyDescent="0.2">
      <c r="A66" s="52" t="str">
        <f t="shared" si="1"/>
        <v>26024</v>
      </c>
      <c r="B66" s="4">
        <v>0.6</v>
      </c>
      <c r="C66" s="78">
        <v>24</v>
      </c>
      <c r="D66" s="78"/>
      <c r="E66" s="75"/>
      <c r="F66" s="75" t="s">
        <v>54</v>
      </c>
      <c r="G66" s="75"/>
      <c r="H66" s="75"/>
    </row>
    <row r="67" spans="1:8" x14ac:dyDescent="0.2">
      <c r="A67" s="52" t="str">
        <f t="shared" si="1"/>
        <v>26036</v>
      </c>
      <c r="B67" s="4">
        <v>0.6</v>
      </c>
      <c r="C67" s="78">
        <v>36</v>
      </c>
      <c r="D67" s="78"/>
      <c r="E67" s="75"/>
      <c r="F67" s="75" t="s">
        <v>54</v>
      </c>
      <c r="G67" s="75"/>
      <c r="H67" s="75"/>
    </row>
    <row r="68" spans="1:8" x14ac:dyDescent="0.2">
      <c r="A68" s="52" t="str">
        <f t="shared" si="1"/>
        <v>26048</v>
      </c>
      <c r="B68" s="4">
        <v>0.6</v>
      </c>
      <c r="C68" s="78">
        <v>48</v>
      </c>
      <c r="D68" s="78"/>
      <c r="E68" s="75"/>
      <c r="F68" s="75" t="s">
        <v>54</v>
      </c>
      <c r="G68" s="75"/>
      <c r="H68" s="75"/>
    </row>
    <row r="69" spans="1:8" x14ac:dyDescent="0.2">
      <c r="A69" s="52" t="str">
        <f t="shared" si="1"/>
        <v>26060</v>
      </c>
      <c r="B69" s="4">
        <v>0.6</v>
      </c>
      <c r="C69" s="78">
        <v>60</v>
      </c>
      <c r="D69" s="78"/>
      <c r="E69" s="75"/>
      <c r="F69" s="75" t="s">
        <v>54</v>
      </c>
      <c r="G69" s="75"/>
      <c r="H69" s="75"/>
    </row>
    <row r="70" spans="1:8" x14ac:dyDescent="0.2">
      <c r="A70" s="52" t="str">
        <f t="shared" si="1"/>
        <v>26072</v>
      </c>
      <c r="B70" s="4">
        <v>0.6</v>
      </c>
      <c r="C70" s="78">
        <v>72</v>
      </c>
      <c r="D70" s="78">
        <v>12</v>
      </c>
      <c r="E70" s="75">
        <v>1E-4</v>
      </c>
      <c r="F70" s="75">
        <v>0.11990000000000001</v>
      </c>
      <c r="G70" s="75">
        <v>0</v>
      </c>
      <c r="H70" s="75"/>
    </row>
    <row r="71" spans="1:8" x14ac:dyDescent="0.2">
      <c r="A71" s="52" t="str">
        <f t="shared" si="1"/>
        <v>27012</v>
      </c>
      <c r="B71" s="4">
        <v>0.7</v>
      </c>
      <c r="C71" s="78">
        <v>12</v>
      </c>
      <c r="D71" s="5"/>
      <c r="E71" s="77"/>
      <c r="F71" s="77" t="s">
        <v>54</v>
      </c>
      <c r="G71" s="77"/>
      <c r="H71" s="77"/>
    </row>
    <row r="72" spans="1:8" x14ac:dyDescent="0.2">
      <c r="A72" s="52" t="str">
        <f t="shared" si="1"/>
        <v>27024</v>
      </c>
      <c r="B72" s="4">
        <v>0.7</v>
      </c>
      <c r="C72" s="78">
        <v>24</v>
      </c>
      <c r="D72" s="5"/>
      <c r="E72" s="77"/>
      <c r="F72" s="77" t="s">
        <v>54</v>
      </c>
      <c r="G72" s="77"/>
      <c r="H72" s="77"/>
    </row>
    <row r="73" spans="1:8" x14ac:dyDescent="0.2">
      <c r="A73" s="52" t="str">
        <f t="shared" si="1"/>
        <v>27036</v>
      </c>
      <c r="B73" s="4">
        <v>0.7</v>
      </c>
      <c r="C73" s="78">
        <v>36</v>
      </c>
      <c r="D73" s="5"/>
      <c r="E73" s="77"/>
      <c r="F73" s="77" t="s">
        <v>54</v>
      </c>
      <c r="G73" s="77"/>
      <c r="H73" s="77"/>
    </row>
    <row r="74" spans="1:8" x14ac:dyDescent="0.2">
      <c r="A74" s="52" t="str">
        <f t="shared" si="1"/>
        <v>27048</v>
      </c>
      <c r="B74" s="4">
        <v>0.7</v>
      </c>
      <c r="C74" s="78">
        <v>48</v>
      </c>
      <c r="D74" s="5"/>
      <c r="E74" s="77"/>
      <c r="F74" s="77" t="s">
        <v>54</v>
      </c>
      <c r="G74" s="77"/>
      <c r="H74" s="77"/>
    </row>
    <row r="75" spans="1:8" x14ac:dyDescent="0.2">
      <c r="A75" s="52" t="str">
        <f t="shared" si="1"/>
        <v>27060</v>
      </c>
      <c r="B75" s="4">
        <v>0.7</v>
      </c>
      <c r="C75" s="78">
        <v>60</v>
      </c>
      <c r="D75" s="5"/>
      <c r="E75" s="77"/>
      <c r="F75" s="77" t="s">
        <v>54</v>
      </c>
      <c r="G75" s="77"/>
      <c r="H75" s="77"/>
    </row>
    <row r="76" spans="1:8" x14ac:dyDescent="0.2">
      <c r="A76" s="52" t="str">
        <f t="shared" si="1"/>
        <v>27072</v>
      </c>
      <c r="B76" s="4">
        <v>0.7</v>
      </c>
      <c r="C76" s="78">
        <v>72</v>
      </c>
      <c r="D76" s="5">
        <v>12</v>
      </c>
      <c r="E76" s="77">
        <v>1E-4</v>
      </c>
      <c r="F76" s="77">
        <v>0.11990000000000001</v>
      </c>
      <c r="G76" s="77">
        <v>0</v>
      </c>
      <c r="H76" s="77"/>
    </row>
    <row r="77" spans="1:8" ht="12.75" customHeight="1" x14ac:dyDescent="0.2">
      <c r="A77" s="54">
        <v>3</v>
      </c>
      <c r="B77" s="111" t="s">
        <v>82</v>
      </c>
      <c r="C77" s="111"/>
      <c r="D77" s="111"/>
      <c r="E77" s="111"/>
      <c r="F77" s="111"/>
      <c r="G77" s="111"/>
      <c r="H77" s="111"/>
    </row>
    <row r="78" spans="1:8" ht="38.25" x14ac:dyDescent="0.2">
      <c r="A78" s="56" t="s">
        <v>0</v>
      </c>
      <c r="B78" s="57" t="s">
        <v>1</v>
      </c>
      <c r="C78" s="57" t="s">
        <v>2</v>
      </c>
      <c r="D78" s="57" t="s">
        <v>50</v>
      </c>
      <c r="E78" s="57" t="s">
        <v>52</v>
      </c>
      <c r="F78" s="57" t="s">
        <v>3</v>
      </c>
      <c r="G78" s="57" t="s">
        <v>4</v>
      </c>
      <c r="H78" s="57" t="s">
        <v>5</v>
      </c>
    </row>
    <row r="79" spans="1:8" x14ac:dyDescent="0.2">
      <c r="A79" s="52" t="str">
        <f>$A$77&amp;B79*100&amp;C79</f>
        <v>32012</v>
      </c>
      <c r="B79" s="4">
        <v>0.2</v>
      </c>
      <c r="C79" s="78">
        <v>12</v>
      </c>
      <c r="D79" s="5"/>
      <c r="E79" s="75"/>
      <c r="F79" s="75" t="s">
        <v>54</v>
      </c>
      <c r="G79" s="75"/>
      <c r="H79" s="75"/>
    </row>
    <row r="80" spans="1:8" x14ac:dyDescent="0.2">
      <c r="A80" s="52" t="str">
        <f t="shared" ref="A80:A114" si="2">$A$77&amp;B80*100&amp;C80</f>
        <v>32024</v>
      </c>
      <c r="B80" s="4">
        <v>0.2</v>
      </c>
      <c r="C80" s="78">
        <v>24</v>
      </c>
      <c r="D80" s="5"/>
      <c r="E80" s="75"/>
      <c r="F80" s="75" t="s">
        <v>54</v>
      </c>
      <c r="G80" s="75"/>
      <c r="H80" s="75"/>
    </row>
    <row r="81" spans="1:8" x14ac:dyDescent="0.2">
      <c r="A81" s="52" t="str">
        <f t="shared" si="2"/>
        <v>32036</v>
      </c>
      <c r="B81" s="4">
        <v>0.2</v>
      </c>
      <c r="C81" s="78">
        <v>36</v>
      </c>
      <c r="D81" s="5"/>
      <c r="E81" s="75"/>
      <c r="F81" s="75" t="s">
        <v>54</v>
      </c>
      <c r="G81" s="75"/>
      <c r="H81" s="75"/>
    </row>
    <row r="82" spans="1:8" x14ac:dyDescent="0.2">
      <c r="A82" s="52" t="str">
        <f t="shared" si="2"/>
        <v>32048</v>
      </c>
      <c r="B82" s="4">
        <v>0.2</v>
      </c>
      <c r="C82" s="78">
        <v>48</v>
      </c>
      <c r="D82" s="5"/>
      <c r="E82" s="75"/>
      <c r="F82" s="75" t="s">
        <v>54</v>
      </c>
      <c r="G82" s="75"/>
      <c r="H82" s="75"/>
    </row>
    <row r="83" spans="1:8" x14ac:dyDescent="0.2">
      <c r="A83" s="52" t="str">
        <f t="shared" si="2"/>
        <v>32060</v>
      </c>
      <c r="B83" s="4">
        <v>0.2</v>
      </c>
      <c r="C83" s="78">
        <v>60</v>
      </c>
      <c r="D83" s="5"/>
      <c r="E83" s="75"/>
      <c r="F83" s="75" t="s">
        <v>54</v>
      </c>
      <c r="G83" s="75"/>
      <c r="H83" s="75"/>
    </row>
    <row r="84" spans="1:8" x14ac:dyDescent="0.2">
      <c r="A84" s="52" t="str">
        <f t="shared" si="2"/>
        <v>32072</v>
      </c>
      <c r="B84" s="4">
        <v>0.2</v>
      </c>
      <c r="C84" s="78">
        <v>72</v>
      </c>
      <c r="D84" s="5"/>
      <c r="E84" s="75"/>
      <c r="F84" s="75" t="s">
        <v>54</v>
      </c>
      <c r="G84" s="75"/>
      <c r="H84" s="75"/>
    </row>
    <row r="85" spans="1:8" x14ac:dyDescent="0.2">
      <c r="A85" s="52" t="str">
        <f t="shared" si="2"/>
        <v>33012</v>
      </c>
      <c r="B85" s="4">
        <v>0.3</v>
      </c>
      <c r="C85" s="78">
        <v>12</v>
      </c>
      <c r="D85" s="5"/>
      <c r="E85" s="77"/>
      <c r="F85" s="77" t="s">
        <v>54</v>
      </c>
      <c r="G85" s="77"/>
      <c r="H85" s="77"/>
    </row>
    <row r="86" spans="1:8" x14ac:dyDescent="0.2">
      <c r="A86" s="52" t="str">
        <f t="shared" si="2"/>
        <v>33024</v>
      </c>
      <c r="B86" s="4">
        <v>0.3</v>
      </c>
      <c r="C86" s="78">
        <v>24</v>
      </c>
      <c r="D86" s="5"/>
      <c r="E86" s="77"/>
      <c r="F86" s="77" t="s">
        <v>54</v>
      </c>
      <c r="G86" s="77"/>
      <c r="H86" s="77"/>
    </row>
    <row r="87" spans="1:8" x14ac:dyDescent="0.2">
      <c r="A87" s="52" t="str">
        <f t="shared" si="2"/>
        <v>33036</v>
      </c>
      <c r="B87" s="4">
        <v>0.3</v>
      </c>
      <c r="C87" s="78">
        <v>36</v>
      </c>
      <c r="D87" s="5"/>
      <c r="E87" s="77"/>
      <c r="F87" s="77" t="s">
        <v>54</v>
      </c>
      <c r="G87" s="77"/>
      <c r="H87" s="77"/>
    </row>
    <row r="88" spans="1:8" x14ac:dyDescent="0.2">
      <c r="A88" s="52" t="str">
        <f t="shared" si="2"/>
        <v>33048</v>
      </c>
      <c r="B88" s="4">
        <v>0.3</v>
      </c>
      <c r="C88" s="78">
        <v>48</v>
      </c>
      <c r="D88" s="5"/>
      <c r="E88" s="77"/>
      <c r="F88" s="77" t="s">
        <v>54</v>
      </c>
      <c r="G88" s="77"/>
      <c r="H88" s="77"/>
    </row>
    <row r="89" spans="1:8" x14ac:dyDescent="0.2">
      <c r="A89" s="52" t="str">
        <f t="shared" si="2"/>
        <v>33060</v>
      </c>
      <c r="B89" s="4">
        <v>0.3</v>
      </c>
      <c r="C89" s="78">
        <v>60</v>
      </c>
      <c r="D89" s="5"/>
      <c r="E89" s="77"/>
      <c r="F89" s="77" t="s">
        <v>54</v>
      </c>
      <c r="G89" s="77"/>
      <c r="H89" s="77"/>
    </row>
    <row r="90" spans="1:8" x14ac:dyDescent="0.2">
      <c r="A90" s="52" t="str">
        <f t="shared" si="2"/>
        <v>33072</v>
      </c>
      <c r="B90" s="4">
        <v>0.3</v>
      </c>
      <c r="C90" s="78">
        <v>72</v>
      </c>
      <c r="D90" s="5">
        <v>24</v>
      </c>
      <c r="E90" s="77">
        <v>1E-4</v>
      </c>
      <c r="F90" s="77">
        <v>0.11990000000000001</v>
      </c>
      <c r="G90" s="77">
        <v>0.01</v>
      </c>
      <c r="H90" s="77"/>
    </row>
    <row r="91" spans="1:8" x14ac:dyDescent="0.2">
      <c r="A91" s="52" t="str">
        <f t="shared" si="2"/>
        <v>34012</v>
      </c>
      <c r="B91" s="4">
        <v>0.4</v>
      </c>
      <c r="C91" s="78">
        <v>12</v>
      </c>
      <c r="D91" s="5"/>
      <c r="E91" s="75"/>
      <c r="F91" s="75" t="s">
        <v>54</v>
      </c>
      <c r="G91" s="75"/>
      <c r="H91" s="75"/>
    </row>
    <row r="92" spans="1:8" x14ac:dyDescent="0.2">
      <c r="A92" s="52" t="str">
        <f t="shared" si="2"/>
        <v>34024</v>
      </c>
      <c r="B92" s="4">
        <v>0.4</v>
      </c>
      <c r="C92" s="78">
        <v>24</v>
      </c>
      <c r="D92" s="5"/>
      <c r="E92" s="75"/>
      <c r="F92" s="75" t="s">
        <v>54</v>
      </c>
      <c r="G92" s="75"/>
      <c r="H92" s="75"/>
    </row>
    <row r="93" spans="1:8" x14ac:dyDescent="0.2">
      <c r="A93" s="52" t="str">
        <f t="shared" si="2"/>
        <v>34036</v>
      </c>
      <c r="B93" s="4">
        <v>0.4</v>
      </c>
      <c r="C93" s="78">
        <v>36</v>
      </c>
      <c r="D93" s="5"/>
      <c r="E93" s="75"/>
      <c r="F93" s="75" t="s">
        <v>54</v>
      </c>
      <c r="G93" s="75"/>
      <c r="H93" s="75"/>
    </row>
    <row r="94" spans="1:8" x14ac:dyDescent="0.2">
      <c r="A94" s="52" t="str">
        <f t="shared" si="2"/>
        <v>34048</v>
      </c>
      <c r="B94" s="4">
        <v>0.4</v>
      </c>
      <c r="C94" s="78">
        <v>48</v>
      </c>
      <c r="D94" s="5"/>
      <c r="E94" s="75"/>
      <c r="F94" s="75" t="s">
        <v>54</v>
      </c>
      <c r="G94" s="75"/>
      <c r="H94" s="75"/>
    </row>
    <row r="95" spans="1:8" x14ac:dyDescent="0.2">
      <c r="A95" s="52" t="str">
        <f t="shared" si="2"/>
        <v>34060</v>
      </c>
      <c r="B95" s="4">
        <v>0.4</v>
      </c>
      <c r="C95" s="78">
        <v>60</v>
      </c>
      <c r="D95" s="5"/>
      <c r="E95" s="75"/>
      <c r="F95" s="75" t="s">
        <v>54</v>
      </c>
      <c r="G95" s="75"/>
      <c r="H95" s="75"/>
    </row>
    <row r="96" spans="1:8" x14ac:dyDescent="0.2">
      <c r="A96" s="52" t="str">
        <f t="shared" si="2"/>
        <v>34072</v>
      </c>
      <c r="B96" s="4">
        <v>0.4</v>
      </c>
      <c r="C96" s="78">
        <v>72</v>
      </c>
      <c r="D96" s="5">
        <v>24</v>
      </c>
      <c r="E96" s="75">
        <v>1E-4</v>
      </c>
      <c r="F96" s="75">
        <v>0.11990000000000001</v>
      </c>
      <c r="G96" s="75">
        <v>0</v>
      </c>
      <c r="H96" s="75"/>
    </row>
    <row r="97" spans="1:8" x14ac:dyDescent="0.2">
      <c r="A97" s="52" t="str">
        <f t="shared" si="2"/>
        <v>35012</v>
      </c>
      <c r="B97" s="4">
        <v>0.5</v>
      </c>
      <c r="C97" s="78">
        <v>12</v>
      </c>
      <c r="D97" s="5"/>
      <c r="E97" s="77"/>
      <c r="F97" s="77" t="s">
        <v>54</v>
      </c>
      <c r="G97" s="77"/>
      <c r="H97" s="77"/>
    </row>
    <row r="98" spans="1:8" x14ac:dyDescent="0.2">
      <c r="A98" s="52" t="str">
        <f t="shared" si="2"/>
        <v>35024</v>
      </c>
      <c r="B98" s="4">
        <v>0.5</v>
      </c>
      <c r="C98" s="78">
        <v>24</v>
      </c>
      <c r="D98" s="5"/>
      <c r="E98" s="77"/>
      <c r="F98" s="77" t="s">
        <v>54</v>
      </c>
      <c r="G98" s="77"/>
      <c r="H98" s="77"/>
    </row>
    <row r="99" spans="1:8" x14ac:dyDescent="0.2">
      <c r="A99" s="52" t="str">
        <f t="shared" si="2"/>
        <v>35036</v>
      </c>
      <c r="B99" s="4">
        <v>0.5</v>
      </c>
      <c r="C99" s="78">
        <v>36</v>
      </c>
      <c r="D99" s="5"/>
      <c r="E99" s="77"/>
      <c r="F99" s="77" t="s">
        <v>54</v>
      </c>
      <c r="G99" s="77"/>
      <c r="H99" s="77"/>
    </row>
    <row r="100" spans="1:8" x14ac:dyDescent="0.2">
      <c r="A100" s="52" t="str">
        <f t="shared" si="2"/>
        <v>35048</v>
      </c>
      <c r="B100" s="4">
        <v>0.5</v>
      </c>
      <c r="C100" s="78">
        <v>48</v>
      </c>
      <c r="D100" s="5"/>
      <c r="E100" s="77"/>
      <c r="F100" s="77" t="s">
        <v>54</v>
      </c>
      <c r="G100" s="77"/>
      <c r="H100" s="77"/>
    </row>
    <row r="101" spans="1:8" x14ac:dyDescent="0.2">
      <c r="A101" s="52" t="str">
        <f t="shared" si="2"/>
        <v>35060</v>
      </c>
      <c r="B101" s="4">
        <v>0.5</v>
      </c>
      <c r="C101" s="78">
        <v>60</v>
      </c>
      <c r="D101" s="5"/>
      <c r="E101" s="77"/>
      <c r="F101" s="77" t="s">
        <v>54</v>
      </c>
      <c r="G101" s="77"/>
      <c r="H101" s="77"/>
    </row>
    <row r="102" spans="1:8" x14ac:dyDescent="0.2">
      <c r="A102" s="52" t="str">
        <f t="shared" si="2"/>
        <v>35072</v>
      </c>
      <c r="B102" s="4">
        <v>0.5</v>
      </c>
      <c r="C102" s="78">
        <v>72</v>
      </c>
      <c r="D102" s="5">
        <v>24</v>
      </c>
      <c r="E102" s="77">
        <v>1E-4</v>
      </c>
      <c r="F102" s="77">
        <v>0.11990000000000001</v>
      </c>
      <c r="G102" s="77">
        <v>0</v>
      </c>
      <c r="H102" s="77"/>
    </row>
    <row r="103" spans="1:8" x14ac:dyDescent="0.2">
      <c r="A103" s="52" t="str">
        <f t="shared" si="2"/>
        <v>36012</v>
      </c>
      <c r="B103" s="4">
        <v>0.6</v>
      </c>
      <c r="C103" s="78">
        <v>12</v>
      </c>
      <c r="D103" s="78"/>
      <c r="E103" s="75"/>
      <c r="F103" s="75" t="s">
        <v>54</v>
      </c>
      <c r="G103" s="75"/>
      <c r="H103" s="75"/>
    </row>
    <row r="104" spans="1:8" x14ac:dyDescent="0.2">
      <c r="A104" s="52" t="str">
        <f t="shared" si="2"/>
        <v>36024</v>
      </c>
      <c r="B104" s="4">
        <v>0.6</v>
      </c>
      <c r="C104" s="78">
        <v>24</v>
      </c>
      <c r="D104" s="78"/>
      <c r="E104" s="75"/>
      <c r="F104" s="75" t="s">
        <v>54</v>
      </c>
      <c r="G104" s="75"/>
      <c r="H104" s="75"/>
    </row>
    <row r="105" spans="1:8" x14ac:dyDescent="0.2">
      <c r="A105" s="52" t="str">
        <f t="shared" si="2"/>
        <v>36036</v>
      </c>
      <c r="B105" s="4">
        <v>0.6</v>
      </c>
      <c r="C105" s="78">
        <v>36</v>
      </c>
      <c r="D105" s="78"/>
      <c r="E105" s="75"/>
      <c r="F105" s="75" t="s">
        <v>54</v>
      </c>
      <c r="G105" s="75"/>
      <c r="H105" s="75"/>
    </row>
    <row r="106" spans="1:8" x14ac:dyDescent="0.2">
      <c r="A106" s="52" t="str">
        <f t="shared" si="2"/>
        <v>36048</v>
      </c>
      <c r="B106" s="4">
        <v>0.6</v>
      </c>
      <c r="C106" s="78">
        <v>48</v>
      </c>
      <c r="D106" s="78"/>
      <c r="E106" s="75"/>
      <c r="F106" s="75" t="s">
        <v>54</v>
      </c>
      <c r="G106" s="75"/>
      <c r="H106" s="75"/>
    </row>
    <row r="107" spans="1:8" x14ac:dyDescent="0.2">
      <c r="A107" s="52" t="str">
        <f t="shared" si="2"/>
        <v>36060</v>
      </c>
      <c r="B107" s="4">
        <v>0.6</v>
      </c>
      <c r="C107" s="78">
        <v>60</v>
      </c>
      <c r="D107" s="78"/>
      <c r="E107" s="75"/>
      <c r="F107" s="75" t="s">
        <v>54</v>
      </c>
      <c r="G107" s="75"/>
      <c r="H107" s="75"/>
    </row>
    <row r="108" spans="1:8" x14ac:dyDescent="0.2">
      <c r="A108" s="52" t="str">
        <f t="shared" si="2"/>
        <v>36072</v>
      </c>
      <c r="B108" s="4">
        <v>0.6</v>
      </c>
      <c r="C108" s="78">
        <v>72</v>
      </c>
      <c r="D108" s="78">
        <v>24</v>
      </c>
      <c r="E108" s="75">
        <v>1E-4</v>
      </c>
      <c r="F108" s="75">
        <v>0.11990000000000001</v>
      </c>
      <c r="G108" s="75">
        <v>0</v>
      </c>
      <c r="H108" s="75"/>
    </row>
    <row r="109" spans="1:8" x14ac:dyDescent="0.2">
      <c r="A109" s="52" t="str">
        <f t="shared" si="2"/>
        <v>37012</v>
      </c>
      <c r="B109" s="4">
        <v>0.7</v>
      </c>
      <c r="C109" s="78">
        <v>12</v>
      </c>
      <c r="D109" s="5"/>
      <c r="E109" s="77"/>
      <c r="F109" s="77" t="s">
        <v>54</v>
      </c>
      <c r="G109" s="77"/>
      <c r="H109" s="77"/>
    </row>
    <row r="110" spans="1:8" x14ac:dyDescent="0.2">
      <c r="A110" s="52" t="str">
        <f t="shared" si="2"/>
        <v>37024</v>
      </c>
      <c r="B110" s="4">
        <v>0.7</v>
      </c>
      <c r="C110" s="78">
        <v>24</v>
      </c>
      <c r="D110" s="5"/>
      <c r="E110" s="77"/>
      <c r="F110" s="77" t="s">
        <v>54</v>
      </c>
      <c r="G110" s="77"/>
      <c r="H110" s="77"/>
    </row>
    <row r="111" spans="1:8" x14ac:dyDescent="0.2">
      <c r="A111" s="52" t="str">
        <f t="shared" si="2"/>
        <v>37036</v>
      </c>
      <c r="B111" s="4">
        <v>0.7</v>
      </c>
      <c r="C111" s="78">
        <v>36</v>
      </c>
      <c r="D111" s="5"/>
      <c r="E111" s="77"/>
      <c r="F111" s="77" t="s">
        <v>54</v>
      </c>
      <c r="G111" s="77"/>
      <c r="H111" s="77"/>
    </row>
    <row r="112" spans="1:8" x14ac:dyDescent="0.2">
      <c r="A112" s="52" t="str">
        <f t="shared" si="2"/>
        <v>37048</v>
      </c>
      <c r="B112" s="4">
        <v>0.7</v>
      </c>
      <c r="C112" s="78">
        <v>48</v>
      </c>
      <c r="D112" s="5"/>
      <c r="E112" s="77"/>
      <c r="F112" s="77" t="s">
        <v>54</v>
      </c>
      <c r="G112" s="77"/>
      <c r="H112" s="77"/>
    </row>
    <row r="113" spans="1:8" x14ac:dyDescent="0.2">
      <c r="A113" s="52" t="str">
        <f t="shared" si="2"/>
        <v>37060</v>
      </c>
      <c r="B113" s="4">
        <v>0.7</v>
      </c>
      <c r="C113" s="78">
        <v>60</v>
      </c>
      <c r="D113" s="5"/>
      <c r="E113" s="77"/>
      <c r="F113" s="77" t="s">
        <v>54</v>
      </c>
      <c r="G113" s="77"/>
      <c r="H113" s="77"/>
    </row>
    <row r="114" spans="1:8" x14ac:dyDescent="0.2">
      <c r="A114" s="52" t="str">
        <f t="shared" si="2"/>
        <v>37072</v>
      </c>
      <c r="B114" s="4">
        <v>0.7</v>
      </c>
      <c r="C114" s="78">
        <v>72</v>
      </c>
      <c r="D114" s="5">
        <v>24</v>
      </c>
      <c r="E114" s="77">
        <v>1E-4</v>
      </c>
      <c r="F114" s="77">
        <v>0.11990000000000001</v>
      </c>
      <c r="G114" s="77">
        <v>0</v>
      </c>
      <c r="H114" s="77"/>
    </row>
    <row r="115" spans="1:8" ht="12.75" customHeight="1" x14ac:dyDescent="0.2">
      <c r="A115" s="54">
        <v>4</v>
      </c>
      <c r="B115" s="111" t="s">
        <v>81</v>
      </c>
      <c r="C115" s="111"/>
      <c r="D115" s="111"/>
      <c r="E115" s="111"/>
      <c r="F115" s="111"/>
      <c r="G115" s="111"/>
      <c r="H115" s="111"/>
    </row>
    <row r="116" spans="1:8" ht="38.25" x14ac:dyDescent="0.2">
      <c r="A116" s="56" t="s">
        <v>0</v>
      </c>
      <c r="B116" s="57" t="s">
        <v>1</v>
      </c>
      <c r="C116" s="57" t="s">
        <v>2</v>
      </c>
      <c r="D116" s="57" t="s">
        <v>50</v>
      </c>
      <c r="E116" s="57" t="s">
        <v>52</v>
      </c>
      <c r="F116" s="57" t="s">
        <v>3</v>
      </c>
      <c r="G116" s="57" t="s">
        <v>4</v>
      </c>
      <c r="H116" s="57" t="s">
        <v>5</v>
      </c>
    </row>
    <row r="117" spans="1:8" x14ac:dyDescent="0.2">
      <c r="A117" s="52" t="str">
        <f>$A$115&amp;B117*100&amp;C117</f>
        <v>42012</v>
      </c>
      <c r="B117" s="4">
        <v>0.2</v>
      </c>
      <c r="C117" s="78">
        <v>12</v>
      </c>
      <c r="D117" s="78"/>
      <c r="E117" s="75"/>
      <c r="F117" s="75" t="s">
        <v>54</v>
      </c>
      <c r="G117" s="75"/>
      <c r="H117" s="75"/>
    </row>
    <row r="118" spans="1:8" x14ac:dyDescent="0.2">
      <c r="A118" s="52" t="str">
        <f t="shared" ref="A118:A152" si="3">$A$115&amp;B118*100&amp;C118</f>
        <v>42024</v>
      </c>
      <c r="B118" s="4">
        <v>0.2</v>
      </c>
      <c r="C118" s="78">
        <v>24</v>
      </c>
      <c r="D118" s="78"/>
      <c r="E118" s="75"/>
      <c r="F118" s="75" t="s">
        <v>54</v>
      </c>
      <c r="G118" s="75"/>
      <c r="H118" s="75"/>
    </row>
    <row r="119" spans="1:8" x14ac:dyDescent="0.2">
      <c r="A119" s="52" t="str">
        <f t="shared" si="3"/>
        <v>42036</v>
      </c>
      <c r="B119" s="4">
        <v>0.2</v>
      </c>
      <c r="C119" s="78">
        <v>36</v>
      </c>
      <c r="D119" s="78"/>
      <c r="E119" s="75"/>
      <c r="F119" s="75" t="s">
        <v>54</v>
      </c>
      <c r="G119" s="75"/>
      <c r="H119" s="75"/>
    </row>
    <row r="120" spans="1:8" x14ac:dyDescent="0.2">
      <c r="A120" s="52" t="str">
        <f t="shared" si="3"/>
        <v>42048</v>
      </c>
      <c r="B120" s="4">
        <v>0.2</v>
      </c>
      <c r="C120" s="78">
        <v>48</v>
      </c>
      <c r="D120" s="78"/>
      <c r="E120" s="75"/>
      <c r="F120" s="75" t="s">
        <v>54</v>
      </c>
      <c r="G120" s="75"/>
      <c r="H120" s="75"/>
    </row>
    <row r="121" spans="1:8" x14ac:dyDescent="0.2">
      <c r="A121" s="52" t="str">
        <f t="shared" si="3"/>
        <v>42060</v>
      </c>
      <c r="B121" s="4">
        <v>0.2</v>
      </c>
      <c r="C121" s="78">
        <v>60</v>
      </c>
      <c r="D121" s="78"/>
      <c r="E121" s="75"/>
      <c r="F121" s="75" t="s">
        <v>54</v>
      </c>
      <c r="G121" s="75"/>
      <c r="H121" s="75"/>
    </row>
    <row r="122" spans="1:8" x14ac:dyDescent="0.2">
      <c r="A122" s="52" t="str">
        <f t="shared" si="3"/>
        <v>42072</v>
      </c>
      <c r="B122" s="4">
        <v>0.2</v>
      </c>
      <c r="C122" s="78">
        <v>72</v>
      </c>
      <c r="D122" s="78"/>
      <c r="E122" s="75"/>
      <c r="F122" s="75" t="s">
        <v>54</v>
      </c>
      <c r="G122" s="75"/>
      <c r="H122" s="75"/>
    </row>
    <row r="123" spans="1:8" x14ac:dyDescent="0.2">
      <c r="A123" s="52" t="str">
        <f t="shared" si="3"/>
        <v>43012</v>
      </c>
      <c r="B123" s="4">
        <v>0.3</v>
      </c>
      <c r="C123" s="78">
        <v>12</v>
      </c>
      <c r="D123" s="78"/>
      <c r="E123" s="77"/>
      <c r="F123" s="77" t="s">
        <v>54</v>
      </c>
      <c r="G123" s="77"/>
      <c r="H123" s="77"/>
    </row>
    <row r="124" spans="1:8" x14ac:dyDescent="0.2">
      <c r="A124" s="52" t="str">
        <f t="shared" si="3"/>
        <v>43024</v>
      </c>
      <c r="B124" s="4">
        <v>0.3</v>
      </c>
      <c r="C124" s="78">
        <v>24</v>
      </c>
      <c r="D124" s="78"/>
      <c r="E124" s="77"/>
      <c r="F124" s="77" t="s">
        <v>54</v>
      </c>
      <c r="G124" s="77"/>
      <c r="H124" s="77"/>
    </row>
    <row r="125" spans="1:8" x14ac:dyDescent="0.2">
      <c r="A125" s="52" t="str">
        <f t="shared" si="3"/>
        <v>43036</v>
      </c>
      <c r="B125" s="4">
        <v>0.3</v>
      </c>
      <c r="C125" s="78">
        <v>36</v>
      </c>
      <c r="D125" s="78"/>
      <c r="E125" s="77"/>
      <c r="F125" s="77" t="s">
        <v>54</v>
      </c>
      <c r="G125" s="77"/>
      <c r="H125" s="77"/>
    </row>
    <row r="126" spans="1:8" x14ac:dyDescent="0.2">
      <c r="A126" s="52" t="str">
        <f t="shared" si="3"/>
        <v>43048</v>
      </c>
      <c r="B126" s="4">
        <v>0.3</v>
      </c>
      <c r="C126" s="78">
        <v>48</v>
      </c>
      <c r="D126" s="78"/>
      <c r="E126" s="77"/>
      <c r="F126" s="77" t="s">
        <v>54</v>
      </c>
      <c r="G126" s="77"/>
      <c r="H126" s="77"/>
    </row>
    <row r="127" spans="1:8" x14ac:dyDescent="0.2">
      <c r="A127" s="52" t="str">
        <f t="shared" si="3"/>
        <v>43060</v>
      </c>
      <c r="B127" s="4">
        <v>0.3</v>
      </c>
      <c r="C127" s="78">
        <v>60</v>
      </c>
      <c r="D127" s="78"/>
      <c r="E127" s="77"/>
      <c r="F127" s="77" t="s">
        <v>54</v>
      </c>
      <c r="G127" s="77"/>
      <c r="H127" s="77"/>
    </row>
    <row r="128" spans="1:8" x14ac:dyDescent="0.2">
      <c r="A128" s="52" t="str">
        <f t="shared" si="3"/>
        <v>43072</v>
      </c>
      <c r="B128" s="4">
        <v>0.3</v>
      </c>
      <c r="C128" s="78">
        <v>72</v>
      </c>
      <c r="D128" s="78"/>
      <c r="E128" s="77"/>
      <c r="F128" s="77" t="s">
        <v>54</v>
      </c>
      <c r="G128" s="77"/>
      <c r="H128" s="77"/>
    </row>
    <row r="129" spans="1:8" x14ac:dyDescent="0.2">
      <c r="A129" s="52" t="str">
        <f t="shared" si="3"/>
        <v>44012</v>
      </c>
      <c r="B129" s="4">
        <v>0.4</v>
      </c>
      <c r="C129" s="78">
        <v>12</v>
      </c>
      <c r="D129" s="78"/>
      <c r="E129" s="75"/>
      <c r="F129" s="75" t="s">
        <v>54</v>
      </c>
      <c r="G129" s="75"/>
      <c r="H129" s="75"/>
    </row>
    <row r="130" spans="1:8" x14ac:dyDescent="0.2">
      <c r="A130" s="52" t="str">
        <f t="shared" si="3"/>
        <v>44024</v>
      </c>
      <c r="B130" s="4">
        <v>0.4</v>
      </c>
      <c r="C130" s="78">
        <v>24</v>
      </c>
      <c r="D130" s="78"/>
      <c r="E130" s="75"/>
      <c r="F130" s="75" t="s">
        <v>54</v>
      </c>
      <c r="G130" s="75"/>
      <c r="H130" s="75"/>
    </row>
    <row r="131" spans="1:8" x14ac:dyDescent="0.2">
      <c r="A131" s="52" t="str">
        <f t="shared" si="3"/>
        <v>44036</v>
      </c>
      <c r="B131" s="4">
        <v>0.4</v>
      </c>
      <c r="C131" s="78">
        <v>36</v>
      </c>
      <c r="D131" s="78"/>
      <c r="E131" s="75"/>
      <c r="F131" s="75" t="s">
        <v>54</v>
      </c>
      <c r="G131" s="75"/>
      <c r="H131" s="75"/>
    </row>
    <row r="132" spans="1:8" x14ac:dyDescent="0.2">
      <c r="A132" s="52" t="str">
        <f t="shared" si="3"/>
        <v>44048</v>
      </c>
      <c r="B132" s="4">
        <v>0.4</v>
      </c>
      <c r="C132" s="78">
        <v>48</v>
      </c>
      <c r="D132" s="78"/>
      <c r="E132" s="75"/>
      <c r="F132" s="75" t="s">
        <v>54</v>
      </c>
      <c r="G132" s="75"/>
      <c r="H132" s="75"/>
    </row>
    <row r="133" spans="1:8" x14ac:dyDescent="0.2">
      <c r="A133" s="52" t="str">
        <f t="shared" si="3"/>
        <v>44060</v>
      </c>
      <c r="B133" s="4">
        <v>0.4</v>
      </c>
      <c r="C133" s="78">
        <v>60</v>
      </c>
      <c r="D133" s="78"/>
      <c r="E133" s="75"/>
      <c r="F133" s="75" t="s">
        <v>54</v>
      </c>
      <c r="G133" s="75"/>
      <c r="H133" s="75"/>
    </row>
    <row r="134" spans="1:8" x14ac:dyDescent="0.2">
      <c r="A134" s="52" t="str">
        <f t="shared" si="3"/>
        <v>44072</v>
      </c>
      <c r="B134" s="4">
        <v>0.4</v>
      </c>
      <c r="C134" s="78">
        <v>72</v>
      </c>
      <c r="D134" s="78">
        <v>36</v>
      </c>
      <c r="E134" s="75">
        <v>1E-4</v>
      </c>
      <c r="F134" s="75">
        <v>0.11990000000000001</v>
      </c>
      <c r="G134" s="75">
        <v>1.4999999999999999E-2</v>
      </c>
      <c r="H134" s="75"/>
    </row>
    <row r="135" spans="1:8" x14ac:dyDescent="0.2">
      <c r="A135" s="52" t="str">
        <f t="shared" si="3"/>
        <v>45012</v>
      </c>
      <c r="B135" s="4">
        <v>0.5</v>
      </c>
      <c r="C135" s="78">
        <v>12</v>
      </c>
      <c r="D135" s="78"/>
      <c r="E135" s="77"/>
      <c r="F135" s="77" t="s">
        <v>54</v>
      </c>
      <c r="G135" s="77"/>
      <c r="H135" s="77"/>
    </row>
    <row r="136" spans="1:8" x14ac:dyDescent="0.2">
      <c r="A136" s="52" t="str">
        <f t="shared" si="3"/>
        <v>45024</v>
      </c>
      <c r="B136" s="4">
        <v>0.5</v>
      </c>
      <c r="C136" s="78">
        <v>24</v>
      </c>
      <c r="D136" s="78"/>
      <c r="E136" s="77"/>
      <c r="F136" s="77" t="s">
        <v>54</v>
      </c>
      <c r="G136" s="77"/>
      <c r="H136" s="77"/>
    </row>
    <row r="137" spans="1:8" x14ac:dyDescent="0.2">
      <c r="A137" s="52" t="str">
        <f t="shared" si="3"/>
        <v>45036</v>
      </c>
      <c r="B137" s="4">
        <v>0.5</v>
      </c>
      <c r="C137" s="78">
        <v>36</v>
      </c>
      <c r="D137" s="78"/>
      <c r="E137" s="77"/>
      <c r="F137" s="77" t="s">
        <v>54</v>
      </c>
      <c r="G137" s="77"/>
      <c r="H137" s="77"/>
    </row>
    <row r="138" spans="1:8" x14ac:dyDescent="0.2">
      <c r="A138" s="52" t="str">
        <f t="shared" si="3"/>
        <v>45048</v>
      </c>
      <c r="B138" s="4">
        <v>0.5</v>
      </c>
      <c r="C138" s="78">
        <v>48</v>
      </c>
      <c r="D138" s="78"/>
      <c r="E138" s="77"/>
      <c r="F138" s="77" t="s">
        <v>54</v>
      </c>
      <c r="G138" s="77"/>
      <c r="H138" s="77"/>
    </row>
    <row r="139" spans="1:8" x14ac:dyDescent="0.2">
      <c r="A139" s="52" t="str">
        <f t="shared" si="3"/>
        <v>45060</v>
      </c>
      <c r="B139" s="4">
        <v>0.5</v>
      </c>
      <c r="C139" s="78">
        <v>60</v>
      </c>
      <c r="D139" s="78"/>
      <c r="E139" s="77"/>
      <c r="F139" s="77" t="s">
        <v>54</v>
      </c>
      <c r="G139" s="77"/>
      <c r="H139" s="77"/>
    </row>
    <row r="140" spans="1:8" x14ac:dyDescent="0.2">
      <c r="A140" s="52" t="str">
        <f t="shared" si="3"/>
        <v>45072</v>
      </c>
      <c r="B140" s="4">
        <v>0.5</v>
      </c>
      <c r="C140" s="78">
        <v>72</v>
      </c>
      <c r="D140" s="78">
        <v>36</v>
      </c>
      <c r="E140" s="77">
        <v>1E-4</v>
      </c>
      <c r="F140" s="77">
        <v>0.11990000000000001</v>
      </c>
      <c r="G140" s="77">
        <v>0</v>
      </c>
      <c r="H140" s="77"/>
    </row>
    <row r="141" spans="1:8" x14ac:dyDescent="0.2">
      <c r="A141" s="52" t="str">
        <f t="shared" si="3"/>
        <v>46012</v>
      </c>
      <c r="B141" s="4">
        <v>0.6</v>
      </c>
      <c r="C141" s="78">
        <v>12</v>
      </c>
      <c r="D141" s="78"/>
      <c r="E141" s="75"/>
      <c r="F141" s="75" t="s">
        <v>54</v>
      </c>
      <c r="G141" s="75"/>
      <c r="H141" s="75"/>
    </row>
    <row r="142" spans="1:8" x14ac:dyDescent="0.2">
      <c r="A142" s="52" t="str">
        <f t="shared" si="3"/>
        <v>46024</v>
      </c>
      <c r="B142" s="4">
        <v>0.6</v>
      </c>
      <c r="C142" s="78">
        <v>24</v>
      </c>
      <c r="D142" s="78"/>
      <c r="E142" s="75"/>
      <c r="F142" s="75" t="s">
        <v>54</v>
      </c>
      <c r="G142" s="75"/>
      <c r="H142" s="75"/>
    </row>
    <row r="143" spans="1:8" x14ac:dyDescent="0.2">
      <c r="A143" s="52" t="str">
        <f t="shared" si="3"/>
        <v>46036</v>
      </c>
      <c r="B143" s="4">
        <v>0.6</v>
      </c>
      <c r="C143" s="78">
        <v>36</v>
      </c>
      <c r="D143" s="78"/>
      <c r="E143" s="75"/>
      <c r="F143" s="75" t="s">
        <v>54</v>
      </c>
      <c r="G143" s="75"/>
      <c r="H143" s="75"/>
    </row>
    <row r="144" spans="1:8" x14ac:dyDescent="0.2">
      <c r="A144" s="52" t="str">
        <f t="shared" si="3"/>
        <v>46048</v>
      </c>
      <c r="B144" s="4">
        <v>0.6</v>
      </c>
      <c r="C144" s="78">
        <v>48</v>
      </c>
      <c r="D144" s="78"/>
      <c r="E144" s="75"/>
      <c r="F144" s="75" t="s">
        <v>54</v>
      </c>
      <c r="G144" s="75"/>
      <c r="H144" s="75"/>
    </row>
    <row r="145" spans="1:8" x14ac:dyDescent="0.2">
      <c r="A145" s="52" t="str">
        <f t="shared" si="3"/>
        <v>46060</v>
      </c>
      <c r="B145" s="4">
        <v>0.6</v>
      </c>
      <c r="C145" s="78">
        <v>60</v>
      </c>
      <c r="D145" s="78"/>
      <c r="E145" s="75"/>
      <c r="F145" s="75" t="s">
        <v>54</v>
      </c>
      <c r="G145" s="75"/>
      <c r="H145" s="75"/>
    </row>
    <row r="146" spans="1:8" x14ac:dyDescent="0.2">
      <c r="A146" s="52" t="str">
        <f t="shared" si="3"/>
        <v>46072</v>
      </c>
      <c r="B146" s="4">
        <v>0.6</v>
      </c>
      <c r="C146" s="78">
        <v>72</v>
      </c>
      <c r="D146" s="78">
        <v>36</v>
      </c>
      <c r="E146" s="75">
        <v>1E-4</v>
      </c>
      <c r="F146" s="75">
        <v>0.11990000000000001</v>
      </c>
      <c r="G146" s="75">
        <v>0</v>
      </c>
      <c r="H146" s="75"/>
    </row>
    <row r="147" spans="1:8" x14ac:dyDescent="0.2">
      <c r="A147" s="52" t="str">
        <f t="shared" si="3"/>
        <v>47012</v>
      </c>
      <c r="B147" s="4">
        <v>0.7</v>
      </c>
      <c r="C147" s="78">
        <v>12</v>
      </c>
      <c r="D147" s="78"/>
      <c r="E147" s="77"/>
      <c r="F147" s="77" t="s">
        <v>54</v>
      </c>
      <c r="G147" s="77"/>
      <c r="H147" s="77"/>
    </row>
    <row r="148" spans="1:8" x14ac:dyDescent="0.2">
      <c r="A148" s="52" t="str">
        <f t="shared" si="3"/>
        <v>47024</v>
      </c>
      <c r="B148" s="4">
        <v>0.7</v>
      </c>
      <c r="C148" s="78">
        <v>24</v>
      </c>
      <c r="D148" s="78"/>
      <c r="E148" s="77"/>
      <c r="F148" s="77" t="s">
        <v>54</v>
      </c>
      <c r="G148" s="77"/>
      <c r="H148" s="77"/>
    </row>
    <row r="149" spans="1:8" x14ac:dyDescent="0.2">
      <c r="A149" s="52" t="str">
        <f t="shared" si="3"/>
        <v>47036</v>
      </c>
      <c r="B149" s="4">
        <v>0.7</v>
      </c>
      <c r="C149" s="78">
        <v>36</v>
      </c>
      <c r="D149" s="78"/>
      <c r="E149" s="77"/>
      <c r="F149" s="77" t="s">
        <v>54</v>
      </c>
      <c r="G149" s="77"/>
      <c r="H149" s="77"/>
    </row>
    <row r="150" spans="1:8" x14ac:dyDescent="0.2">
      <c r="A150" s="52" t="str">
        <f t="shared" si="3"/>
        <v>47048</v>
      </c>
      <c r="B150" s="4">
        <v>0.7</v>
      </c>
      <c r="C150" s="78">
        <v>48</v>
      </c>
      <c r="D150" s="78"/>
      <c r="E150" s="77"/>
      <c r="F150" s="77" t="s">
        <v>54</v>
      </c>
      <c r="G150" s="77"/>
      <c r="H150" s="77"/>
    </row>
    <row r="151" spans="1:8" x14ac:dyDescent="0.2">
      <c r="A151" s="52" t="str">
        <f t="shared" si="3"/>
        <v>47060</v>
      </c>
      <c r="B151" s="4">
        <v>0.7</v>
      </c>
      <c r="C151" s="78">
        <v>60</v>
      </c>
      <c r="D151" s="78"/>
      <c r="E151" s="77"/>
      <c r="F151" s="77" t="s">
        <v>54</v>
      </c>
      <c r="G151" s="77"/>
      <c r="H151" s="77"/>
    </row>
    <row r="152" spans="1:8" x14ac:dyDescent="0.2">
      <c r="A152" s="52" t="str">
        <f t="shared" si="3"/>
        <v>47072</v>
      </c>
      <c r="B152" s="4">
        <v>0.7</v>
      </c>
      <c r="C152" s="78">
        <v>72</v>
      </c>
      <c r="D152" s="78">
        <v>36</v>
      </c>
      <c r="E152" s="77">
        <v>1E-4</v>
      </c>
      <c r="F152" s="77">
        <v>0.11990000000000001</v>
      </c>
      <c r="G152" s="77">
        <v>0</v>
      </c>
      <c r="H152" s="77"/>
    </row>
    <row r="153" spans="1:8" x14ac:dyDescent="0.2">
      <c r="A153" s="54">
        <v>5</v>
      </c>
      <c r="B153" s="111" t="s">
        <v>80</v>
      </c>
      <c r="C153" s="111"/>
      <c r="D153" s="111"/>
      <c r="E153" s="111"/>
      <c r="F153" s="111"/>
      <c r="G153" s="111"/>
      <c r="H153" s="111"/>
    </row>
    <row r="154" spans="1:8" ht="38.25" x14ac:dyDescent="0.2">
      <c r="A154" s="56" t="s">
        <v>0</v>
      </c>
      <c r="B154" s="57" t="s">
        <v>1</v>
      </c>
      <c r="C154" s="57" t="s">
        <v>2</v>
      </c>
      <c r="D154" s="57" t="s">
        <v>50</v>
      </c>
      <c r="E154" s="57" t="s">
        <v>52</v>
      </c>
      <c r="F154" s="57" t="s">
        <v>3</v>
      </c>
      <c r="G154" s="57" t="s">
        <v>4</v>
      </c>
      <c r="H154" s="57" t="s">
        <v>5</v>
      </c>
    </row>
    <row r="155" spans="1:8" x14ac:dyDescent="0.2">
      <c r="A155" s="52" t="str">
        <f>$A$153&amp;B155*100&amp;C155</f>
        <v>52012</v>
      </c>
      <c r="B155" s="4">
        <v>0.2</v>
      </c>
      <c r="C155" s="78">
        <v>12</v>
      </c>
      <c r="D155" s="78"/>
      <c r="E155" s="75"/>
      <c r="F155" s="75" t="s">
        <v>54</v>
      </c>
      <c r="G155" s="75"/>
      <c r="H155" s="76"/>
    </row>
    <row r="156" spans="1:8" x14ac:dyDescent="0.2">
      <c r="A156" s="52" t="str">
        <f t="shared" ref="A156:A190" si="4">$A$153&amp;B156*100&amp;C156</f>
        <v>52024</v>
      </c>
      <c r="B156" s="4">
        <v>0.2</v>
      </c>
      <c r="C156" s="78">
        <v>24</v>
      </c>
      <c r="D156" s="78"/>
      <c r="E156" s="75"/>
      <c r="F156" s="75" t="s">
        <v>54</v>
      </c>
      <c r="G156" s="75"/>
      <c r="H156" s="76"/>
    </row>
    <row r="157" spans="1:8" x14ac:dyDescent="0.2">
      <c r="A157" s="52" t="str">
        <f t="shared" si="4"/>
        <v>52036</v>
      </c>
      <c r="B157" s="4">
        <v>0.2</v>
      </c>
      <c r="C157" s="78">
        <v>36</v>
      </c>
      <c r="D157" s="78"/>
      <c r="E157" s="75"/>
      <c r="F157" s="75" t="s">
        <v>54</v>
      </c>
      <c r="G157" s="75"/>
      <c r="H157" s="76"/>
    </row>
    <row r="158" spans="1:8" x14ac:dyDescent="0.2">
      <c r="A158" s="52" t="str">
        <f t="shared" si="4"/>
        <v>52048</v>
      </c>
      <c r="B158" s="4">
        <v>0.2</v>
      </c>
      <c r="C158" s="78">
        <v>48</v>
      </c>
      <c r="D158" s="78"/>
      <c r="E158" s="75"/>
      <c r="F158" s="75" t="s">
        <v>54</v>
      </c>
      <c r="G158" s="75"/>
      <c r="H158" s="76"/>
    </row>
    <row r="159" spans="1:8" x14ac:dyDescent="0.2">
      <c r="A159" s="52" t="str">
        <f t="shared" si="4"/>
        <v>52060</v>
      </c>
      <c r="B159" s="4">
        <v>0.2</v>
      </c>
      <c r="C159" s="78">
        <v>60</v>
      </c>
      <c r="D159" s="78"/>
      <c r="E159" s="75"/>
      <c r="F159" s="75" t="s">
        <v>54</v>
      </c>
      <c r="G159" s="75"/>
      <c r="H159" s="76"/>
    </row>
    <row r="160" spans="1:8" x14ac:dyDescent="0.2">
      <c r="A160" s="52" t="str">
        <f t="shared" si="4"/>
        <v>52072</v>
      </c>
      <c r="B160" s="4">
        <v>0.2</v>
      </c>
      <c r="C160" s="78">
        <v>72</v>
      </c>
      <c r="D160" s="78"/>
      <c r="E160" s="75"/>
      <c r="F160" s="75" t="s">
        <v>54</v>
      </c>
      <c r="G160" s="75"/>
      <c r="H160" s="76"/>
    </row>
    <row r="161" spans="1:8" x14ac:dyDescent="0.2">
      <c r="A161" s="52" t="str">
        <f t="shared" si="4"/>
        <v>53012</v>
      </c>
      <c r="B161" s="4">
        <v>0.3</v>
      </c>
      <c r="C161" s="78">
        <v>12</v>
      </c>
      <c r="D161" s="78"/>
      <c r="E161" s="77"/>
      <c r="F161" s="77" t="s">
        <v>54</v>
      </c>
      <c r="G161" s="77"/>
      <c r="H161" s="58"/>
    </row>
    <row r="162" spans="1:8" x14ac:dyDescent="0.2">
      <c r="A162" s="52" t="str">
        <f t="shared" si="4"/>
        <v>53024</v>
      </c>
      <c r="B162" s="4">
        <v>0.3</v>
      </c>
      <c r="C162" s="78">
        <v>24</v>
      </c>
      <c r="D162" s="78"/>
      <c r="E162" s="77"/>
      <c r="F162" s="77" t="s">
        <v>54</v>
      </c>
      <c r="G162" s="77"/>
      <c r="H162" s="58"/>
    </row>
    <row r="163" spans="1:8" x14ac:dyDescent="0.2">
      <c r="A163" s="52" t="str">
        <f t="shared" si="4"/>
        <v>53036</v>
      </c>
      <c r="B163" s="4">
        <v>0.3</v>
      </c>
      <c r="C163" s="78">
        <v>36</v>
      </c>
      <c r="D163" s="78"/>
      <c r="E163" s="77"/>
      <c r="F163" s="77" t="s">
        <v>54</v>
      </c>
      <c r="G163" s="77"/>
      <c r="H163" s="58"/>
    </row>
    <row r="164" spans="1:8" x14ac:dyDescent="0.2">
      <c r="A164" s="52" t="str">
        <f t="shared" si="4"/>
        <v>53048</v>
      </c>
      <c r="B164" s="4">
        <v>0.3</v>
      </c>
      <c r="C164" s="78">
        <v>48</v>
      </c>
      <c r="D164" s="78"/>
      <c r="E164" s="77"/>
      <c r="F164" s="77" t="s">
        <v>54</v>
      </c>
      <c r="G164" s="77"/>
      <c r="H164" s="58"/>
    </row>
    <row r="165" spans="1:8" x14ac:dyDescent="0.2">
      <c r="A165" s="52" t="str">
        <f t="shared" si="4"/>
        <v>53060</v>
      </c>
      <c r="B165" s="4">
        <v>0.3</v>
      </c>
      <c r="C165" s="78">
        <v>60</v>
      </c>
      <c r="D165" s="78"/>
      <c r="E165" s="77"/>
      <c r="F165" s="77" t="s">
        <v>54</v>
      </c>
      <c r="G165" s="77"/>
      <c r="H165" s="58"/>
    </row>
    <row r="166" spans="1:8" x14ac:dyDescent="0.2">
      <c r="A166" s="52" t="str">
        <f t="shared" si="4"/>
        <v>53072</v>
      </c>
      <c r="B166" s="4">
        <v>0.3</v>
      </c>
      <c r="C166" s="78">
        <v>72</v>
      </c>
      <c r="D166" s="78"/>
      <c r="E166" s="77"/>
      <c r="F166" s="77" t="s">
        <v>54</v>
      </c>
      <c r="G166" s="77"/>
      <c r="H166" s="58"/>
    </row>
    <row r="167" spans="1:8" x14ac:dyDescent="0.2">
      <c r="A167" s="52" t="str">
        <f t="shared" si="4"/>
        <v>54012</v>
      </c>
      <c r="B167" s="4">
        <v>0.4</v>
      </c>
      <c r="C167" s="78">
        <v>12</v>
      </c>
      <c r="D167" s="78"/>
      <c r="E167" s="75"/>
      <c r="F167" s="75" t="s">
        <v>54</v>
      </c>
      <c r="G167" s="75"/>
      <c r="H167" s="76"/>
    </row>
    <row r="168" spans="1:8" x14ac:dyDescent="0.2">
      <c r="A168" s="52" t="str">
        <f t="shared" si="4"/>
        <v>54024</v>
      </c>
      <c r="B168" s="4">
        <v>0.4</v>
      </c>
      <c r="C168" s="78">
        <v>24</v>
      </c>
      <c r="D168" s="78"/>
      <c r="E168" s="75"/>
      <c r="F168" s="75" t="s">
        <v>54</v>
      </c>
      <c r="G168" s="75"/>
      <c r="H168" s="76"/>
    </row>
    <row r="169" spans="1:8" x14ac:dyDescent="0.2">
      <c r="A169" s="52" t="str">
        <f t="shared" si="4"/>
        <v>54036</v>
      </c>
      <c r="B169" s="4">
        <v>0.4</v>
      </c>
      <c r="C169" s="78">
        <v>36</v>
      </c>
      <c r="D169" s="78"/>
      <c r="E169" s="75"/>
      <c r="F169" s="75" t="s">
        <v>54</v>
      </c>
      <c r="G169" s="75"/>
      <c r="H169" s="76"/>
    </row>
    <row r="170" spans="1:8" x14ac:dyDescent="0.2">
      <c r="A170" s="52" t="str">
        <f t="shared" si="4"/>
        <v>54048</v>
      </c>
      <c r="B170" s="4">
        <v>0.4</v>
      </c>
      <c r="C170" s="78">
        <v>48</v>
      </c>
      <c r="D170" s="78"/>
      <c r="E170" s="75"/>
      <c r="F170" s="75" t="s">
        <v>54</v>
      </c>
      <c r="G170" s="75"/>
      <c r="H170" s="76"/>
    </row>
    <row r="171" spans="1:8" x14ac:dyDescent="0.2">
      <c r="A171" s="52" t="str">
        <f t="shared" si="4"/>
        <v>54060</v>
      </c>
      <c r="B171" s="4">
        <v>0.4</v>
      </c>
      <c r="C171" s="78">
        <v>60</v>
      </c>
      <c r="D171" s="78"/>
      <c r="E171" s="75"/>
      <c r="F171" s="75" t="s">
        <v>54</v>
      </c>
      <c r="G171" s="75"/>
      <c r="H171" s="76"/>
    </row>
    <row r="172" spans="1:8" x14ac:dyDescent="0.2">
      <c r="A172" s="52" t="str">
        <f t="shared" si="4"/>
        <v>54072</v>
      </c>
      <c r="B172" s="4">
        <v>0.4</v>
      </c>
      <c r="C172" s="78">
        <v>72</v>
      </c>
      <c r="D172" s="78"/>
      <c r="E172" s="75"/>
      <c r="F172" s="75" t="s">
        <v>54</v>
      </c>
      <c r="G172" s="75"/>
      <c r="H172" s="76"/>
    </row>
    <row r="173" spans="1:8" x14ac:dyDescent="0.2">
      <c r="A173" s="52" t="str">
        <f t="shared" si="4"/>
        <v>55012</v>
      </c>
      <c r="B173" s="4">
        <v>0.5</v>
      </c>
      <c r="C173" s="78">
        <v>12</v>
      </c>
      <c r="D173" s="78"/>
      <c r="E173" s="77"/>
      <c r="F173" s="77" t="s">
        <v>54</v>
      </c>
      <c r="G173" s="77"/>
      <c r="H173" s="58"/>
    </row>
    <row r="174" spans="1:8" x14ac:dyDescent="0.2">
      <c r="A174" s="52" t="str">
        <f t="shared" si="4"/>
        <v>55024</v>
      </c>
      <c r="B174" s="4">
        <v>0.5</v>
      </c>
      <c r="C174" s="78">
        <v>24</v>
      </c>
      <c r="D174" s="78"/>
      <c r="E174" s="77"/>
      <c r="F174" s="77" t="s">
        <v>54</v>
      </c>
      <c r="G174" s="77"/>
      <c r="H174" s="58"/>
    </row>
    <row r="175" spans="1:8" x14ac:dyDescent="0.2">
      <c r="A175" s="52" t="str">
        <f t="shared" si="4"/>
        <v>55036</v>
      </c>
      <c r="B175" s="4">
        <v>0.5</v>
      </c>
      <c r="C175" s="78">
        <v>36</v>
      </c>
      <c r="D175" s="78"/>
      <c r="E175" s="77"/>
      <c r="F175" s="77" t="s">
        <v>54</v>
      </c>
      <c r="G175" s="77"/>
      <c r="H175" s="58"/>
    </row>
    <row r="176" spans="1:8" x14ac:dyDescent="0.2">
      <c r="A176" s="52" t="str">
        <f t="shared" si="4"/>
        <v>55048</v>
      </c>
      <c r="B176" s="4">
        <v>0.5</v>
      </c>
      <c r="C176" s="78">
        <v>48</v>
      </c>
      <c r="D176" s="78"/>
      <c r="E176" s="77"/>
      <c r="F176" s="77" t="s">
        <v>54</v>
      </c>
      <c r="G176" s="77"/>
      <c r="H176" s="58"/>
    </row>
    <row r="177" spans="1:8" x14ac:dyDescent="0.2">
      <c r="A177" s="52" t="str">
        <f t="shared" si="4"/>
        <v>55060</v>
      </c>
      <c r="B177" s="4">
        <v>0.5</v>
      </c>
      <c r="C177" s="78">
        <v>60</v>
      </c>
      <c r="D177" s="78"/>
      <c r="E177" s="77"/>
      <c r="F177" s="77" t="s">
        <v>54</v>
      </c>
      <c r="G177" s="77"/>
      <c r="H177" s="58"/>
    </row>
    <row r="178" spans="1:8" x14ac:dyDescent="0.2">
      <c r="A178" s="52" t="str">
        <f t="shared" si="4"/>
        <v>55072</v>
      </c>
      <c r="B178" s="4">
        <v>0.5</v>
      </c>
      <c r="C178" s="78">
        <v>72</v>
      </c>
      <c r="D178" s="78">
        <v>48</v>
      </c>
      <c r="E178" s="77">
        <v>1E-4</v>
      </c>
      <c r="F178" s="77">
        <v>0.11990000000000001</v>
      </c>
      <c r="G178" s="77">
        <v>1.4999999999999999E-2</v>
      </c>
      <c r="H178" s="58"/>
    </row>
    <row r="179" spans="1:8" x14ac:dyDescent="0.2">
      <c r="A179" s="52" t="str">
        <f t="shared" si="4"/>
        <v>56012</v>
      </c>
      <c r="B179" s="4">
        <v>0.6</v>
      </c>
      <c r="C179" s="78">
        <v>12</v>
      </c>
      <c r="D179" s="78"/>
      <c r="E179" s="75"/>
      <c r="F179" s="75" t="s">
        <v>54</v>
      </c>
      <c r="G179" s="75"/>
      <c r="H179" s="76"/>
    </row>
    <row r="180" spans="1:8" x14ac:dyDescent="0.2">
      <c r="A180" s="52" t="str">
        <f t="shared" si="4"/>
        <v>56024</v>
      </c>
      <c r="B180" s="4">
        <v>0.6</v>
      </c>
      <c r="C180" s="78">
        <v>24</v>
      </c>
      <c r="D180" s="78"/>
      <c r="E180" s="75"/>
      <c r="F180" s="75" t="s">
        <v>54</v>
      </c>
      <c r="G180" s="75"/>
      <c r="H180" s="76"/>
    </row>
    <row r="181" spans="1:8" x14ac:dyDescent="0.2">
      <c r="A181" s="52" t="str">
        <f t="shared" si="4"/>
        <v>56036</v>
      </c>
      <c r="B181" s="4">
        <v>0.6</v>
      </c>
      <c r="C181" s="78">
        <v>36</v>
      </c>
      <c r="D181" s="78"/>
      <c r="E181" s="75"/>
      <c r="F181" s="75" t="s">
        <v>54</v>
      </c>
      <c r="G181" s="75"/>
      <c r="H181" s="76"/>
    </row>
    <row r="182" spans="1:8" x14ac:dyDescent="0.2">
      <c r="A182" s="52" t="str">
        <f t="shared" si="4"/>
        <v>56048</v>
      </c>
      <c r="B182" s="4">
        <v>0.6</v>
      </c>
      <c r="C182" s="78">
        <v>48</v>
      </c>
      <c r="D182" s="78"/>
      <c r="E182" s="75"/>
      <c r="F182" s="75" t="s">
        <v>54</v>
      </c>
      <c r="G182" s="75"/>
      <c r="H182" s="76"/>
    </row>
    <row r="183" spans="1:8" x14ac:dyDescent="0.2">
      <c r="A183" s="52" t="str">
        <f t="shared" si="4"/>
        <v>56060</v>
      </c>
      <c r="B183" s="4">
        <v>0.6</v>
      </c>
      <c r="C183" s="78">
        <v>60</v>
      </c>
      <c r="D183" s="78"/>
      <c r="E183" s="75"/>
      <c r="F183" s="75" t="s">
        <v>54</v>
      </c>
      <c r="G183" s="75"/>
      <c r="H183" s="76"/>
    </row>
    <row r="184" spans="1:8" x14ac:dyDescent="0.2">
      <c r="A184" s="52" t="str">
        <f t="shared" si="4"/>
        <v>56072</v>
      </c>
      <c r="B184" s="4">
        <v>0.6</v>
      </c>
      <c r="C184" s="78">
        <v>72</v>
      </c>
      <c r="D184" s="78">
        <v>48</v>
      </c>
      <c r="E184" s="75">
        <v>1E-4</v>
      </c>
      <c r="F184" s="75">
        <v>0.11990000000000001</v>
      </c>
      <c r="G184" s="75">
        <v>0</v>
      </c>
      <c r="H184" s="76"/>
    </row>
    <row r="185" spans="1:8" x14ac:dyDescent="0.2">
      <c r="A185" s="52" t="str">
        <f t="shared" si="4"/>
        <v>57012</v>
      </c>
      <c r="B185" s="4">
        <v>0.7</v>
      </c>
      <c r="C185" s="78">
        <v>12</v>
      </c>
      <c r="D185" s="78"/>
      <c r="E185" s="77"/>
      <c r="F185" s="77" t="s">
        <v>54</v>
      </c>
      <c r="G185" s="77"/>
      <c r="H185" s="58"/>
    </row>
    <row r="186" spans="1:8" x14ac:dyDescent="0.2">
      <c r="A186" s="52" t="str">
        <f t="shared" si="4"/>
        <v>57024</v>
      </c>
      <c r="B186" s="4">
        <v>0.7</v>
      </c>
      <c r="C186" s="78">
        <v>24</v>
      </c>
      <c r="D186" s="78"/>
      <c r="E186" s="77"/>
      <c r="F186" s="77" t="s">
        <v>54</v>
      </c>
      <c r="G186" s="77"/>
      <c r="H186" s="58"/>
    </row>
    <row r="187" spans="1:8" x14ac:dyDescent="0.2">
      <c r="A187" s="52" t="str">
        <f t="shared" si="4"/>
        <v>57036</v>
      </c>
      <c r="B187" s="4">
        <v>0.7</v>
      </c>
      <c r="C187" s="78">
        <v>36</v>
      </c>
      <c r="D187" s="78"/>
      <c r="E187" s="77"/>
      <c r="F187" s="77" t="s">
        <v>54</v>
      </c>
      <c r="G187" s="77"/>
      <c r="H187" s="58"/>
    </row>
    <row r="188" spans="1:8" x14ac:dyDescent="0.2">
      <c r="A188" s="52" t="str">
        <f t="shared" si="4"/>
        <v>57048</v>
      </c>
      <c r="B188" s="4">
        <v>0.7</v>
      </c>
      <c r="C188" s="78">
        <v>48</v>
      </c>
      <c r="D188" s="78"/>
      <c r="E188" s="77"/>
      <c r="F188" s="77" t="s">
        <v>54</v>
      </c>
      <c r="G188" s="77"/>
      <c r="H188" s="58"/>
    </row>
    <row r="189" spans="1:8" x14ac:dyDescent="0.2">
      <c r="A189" s="52" t="str">
        <f t="shared" si="4"/>
        <v>57060</v>
      </c>
      <c r="B189" s="4">
        <v>0.7</v>
      </c>
      <c r="C189" s="78">
        <v>60</v>
      </c>
      <c r="D189" s="78"/>
      <c r="E189" s="77"/>
      <c r="F189" s="77" t="s">
        <v>54</v>
      </c>
      <c r="G189" s="77"/>
      <c r="H189" s="58"/>
    </row>
    <row r="190" spans="1:8" x14ac:dyDescent="0.2">
      <c r="A190" s="52" t="str">
        <f t="shared" si="4"/>
        <v>57072</v>
      </c>
      <c r="B190" s="4">
        <v>0.7</v>
      </c>
      <c r="C190" s="78">
        <v>72</v>
      </c>
      <c r="D190" s="78">
        <v>48</v>
      </c>
      <c r="E190" s="77">
        <v>1E-4</v>
      </c>
      <c r="F190" s="77">
        <v>0.11990000000000001</v>
      </c>
      <c r="G190" s="77">
        <v>0</v>
      </c>
      <c r="H190" s="58"/>
    </row>
    <row r="191" spans="1:8" x14ac:dyDescent="0.2">
      <c r="A191" s="54">
        <v>6</v>
      </c>
      <c r="B191" s="112"/>
      <c r="C191" s="113"/>
      <c r="D191" s="113"/>
      <c r="E191" s="113"/>
      <c r="F191" s="113"/>
      <c r="G191" s="113"/>
      <c r="H191" s="114"/>
    </row>
    <row r="192" spans="1:8" x14ac:dyDescent="0.2">
      <c r="A192" s="56" t="s">
        <v>0</v>
      </c>
      <c r="B192" s="57"/>
      <c r="C192" s="57"/>
      <c r="D192" s="57"/>
      <c r="E192" s="57"/>
      <c r="F192" s="57"/>
      <c r="G192" s="57"/>
      <c r="H192" s="57"/>
    </row>
    <row r="193" spans="1:8" x14ac:dyDescent="0.2">
      <c r="A193" s="52" t="str">
        <f>$A$191&amp;B193*100&amp;C193</f>
        <v>60</v>
      </c>
      <c r="B193" s="4"/>
      <c r="C193" s="78"/>
      <c r="D193" s="78"/>
      <c r="E193" s="44"/>
      <c r="F193" s="44"/>
      <c r="G193" s="59"/>
      <c r="H193" s="76"/>
    </row>
    <row r="194" spans="1:8" x14ac:dyDescent="0.2">
      <c r="A194" s="52" t="str">
        <f t="shared" ref="A194:A222" si="5">$A$191&amp;B194*100&amp;C194</f>
        <v>60</v>
      </c>
      <c r="B194" s="4"/>
      <c r="C194" s="78"/>
      <c r="D194" s="78"/>
      <c r="E194" s="44"/>
      <c r="F194" s="44"/>
      <c r="G194" s="59"/>
      <c r="H194" s="76"/>
    </row>
    <row r="195" spans="1:8" x14ac:dyDescent="0.2">
      <c r="A195" s="52" t="str">
        <f t="shared" si="5"/>
        <v>60</v>
      </c>
      <c r="B195" s="4"/>
      <c r="C195" s="78"/>
      <c r="D195" s="78"/>
      <c r="E195" s="44"/>
      <c r="F195" s="44"/>
      <c r="G195" s="59"/>
      <c r="H195" s="76"/>
    </row>
    <row r="196" spans="1:8" x14ac:dyDescent="0.2">
      <c r="A196" s="52" t="str">
        <f t="shared" si="5"/>
        <v>60</v>
      </c>
      <c r="B196" s="4"/>
      <c r="C196" s="78"/>
      <c r="D196" s="78"/>
      <c r="E196" s="44"/>
      <c r="F196" s="44"/>
      <c r="G196" s="59"/>
      <c r="H196" s="76"/>
    </row>
    <row r="197" spans="1:8" x14ac:dyDescent="0.2">
      <c r="A197" s="52" t="str">
        <f t="shared" si="5"/>
        <v>60</v>
      </c>
      <c r="B197" s="4"/>
      <c r="C197" s="5"/>
      <c r="D197" s="5"/>
      <c r="E197" s="44"/>
      <c r="F197" s="44"/>
      <c r="G197" s="59"/>
      <c r="H197" s="2"/>
    </row>
    <row r="198" spans="1:8" x14ac:dyDescent="0.2">
      <c r="A198" s="52" t="str">
        <f t="shared" si="5"/>
        <v>60</v>
      </c>
      <c r="B198" s="4"/>
      <c r="C198" s="5"/>
      <c r="D198" s="5"/>
      <c r="E198" s="44"/>
      <c r="F198" s="44"/>
      <c r="G198" s="59"/>
      <c r="H198" s="2"/>
    </row>
    <row r="199" spans="1:8" x14ac:dyDescent="0.2">
      <c r="A199" s="52" t="str">
        <f t="shared" si="5"/>
        <v>60</v>
      </c>
      <c r="B199" s="4"/>
      <c r="C199" s="5"/>
      <c r="D199" s="5"/>
      <c r="E199" s="3"/>
      <c r="F199" s="3"/>
      <c r="G199" s="59"/>
      <c r="H199" s="58"/>
    </row>
    <row r="200" spans="1:8" x14ac:dyDescent="0.2">
      <c r="A200" s="52" t="str">
        <f t="shared" si="5"/>
        <v>60</v>
      </c>
      <c r="B200" s="4"/>
      <c r="C200" s="5"/>
      <c r="D200" s="5"/>
      <c r="E200" s="3"/>
      <c r="F200" s="3"/>
      <c r="G200" s="59"/>
      <c r="H200" s="58"/>
    </row>
    <row r="201" spans="1:8" x14ac:dyDescent="0.2">
      <c r="A201" s="52" t="str">
        <f t="shared" si="5"/>
        <v>60</v>
      </c>
      <c r="B201" s="4"/>
      <c r="C201" s="5"/>
      <c r="D201" s="5"/>
      <c r="E201" s="3"/>
      <c r="F201" s="3"/>
      <c r="G201" s="59"/>
      <c r="H201" s="58"/>
    </row>
    <row r="202" spans="1:8" x14ac:dyDescent="0.2">
      <c r="A202" s="52" t="str">
        <f t="shared" si="5"/>
        <v>60</v>
      </c>
      <c r="B202" s="4"/>
      <c r="C202" s="5"/>
      <c r="D202" s="5"/>
      <c r="E202" s="3"/>
      <c r="F202" s="3"/>
      <c r="G202" s="2"/>
      <c r="H202" s="58"/>
    </row>
    <row r="203" spans="1:8" x14ac:dyDescent="0.2">
      <c r="A203" s="52" t="str">
        <f t="shared" si="5"/>
        <v>60</v>
      </c>
      <c r="B203" s="4"/>
      <c r="C203" s="5"/>
      <c r="D203" s="5"/>
      <c r="E203" s="3"/>
      <c r="F203" s="3"/>
      <c r="G203" s="2"/>
      <c r="H203" s="58"/>
    </row>
    <row r="204" spans="1:8" x14ac:dyDescent="0.2">
      <c r="A204" s="52" t="str">
        <f t="shared" si="5"/>
        <v>60</v>
      </c>
      <c r="B204" s="4"/>
      <c r="C204" s="5"/>
      <c r="D204" s="5"/>
      <c r="E204" s="3"/>
      <c r="F204" s="3"/>
      <c r="G204" s="2"/>
      <c r="H204" s="58"/>
    </row>
    <row r="205" spans="1:8" x14ac:dyDescent="0.2">
      <c r="A205" s="52" t="str">
        <f t="shared" si="5"/>
        <v>60</v>
      </c>
      <c r="B205" s="4"/>
      <c r="C205" s="5"/>
      <c r="D205" s="5"/>
      <c r="E205" s="1"/>
      <c r="F205" s="1"/>
      <c r="G205" s="59"/>
      <c r="H205" s="2"/>
    </row>
    <row r="206" spans="1:8" x14ac:dyDescent="0.2">
      <c r="A206" s="52" t="str">
        <f t="shared" si="5"/>
        <v>60</v>
      </c>
      <c r="B206" s="4"/>
      <c r="C206" s="5"/>
      <c r="D206" s="5"/>
      <c r="E206" s="1"/>
      <c r="F206" s="1"/>
      <c r="G206" s="59"/>
      <c r="H206" s="2"/>
    </row>
    <row r="207" spans="1:8" x14ac:dyDescent="0.2">
      <c r="A207" s="52" t="str">
        <f t="shared" si="5"/>
        <v>60</v>
      </c>
      <c r="B207" s="4"/>
      <c r="C207" s="5"/>
      <c r="D207" s="5"/>
      <c r="E207" s="1"/>
      <c r="F207" s="1"/>
      <c r="G207" s="59"/>
      <c r="H207" s="2"/>
    </row>
    <row r="208" spans="1:8" x14ac:dyDescent="0.2">
      <c r="A208" s="52" t="str">
        <f t="shared" si="5"/>
        <v>60</v>
      </c>
      <c r="B208" s="4"/>
      <c r="C208" s="5"/>
      <c r="D208" s="5"/>
      <c r="E208" s="1"/>
      <c r="F208" s="1"/>
      <c r="G208" s="2"/>
      <c r="H208" s="2"/>
    </row>
    <row r="209" spans="1:8" x14ac:dyDescent="0.2">
      <c r="A209" s="52" t="str">
        <f t="shared" si="5"/>
        <v>60</v>
      </c>
      <c r="B209" s="4"/>
      <c r="C209" s="5"/>
      <c r="D209" s="5"/>
      <c r="E209" s="1"/>
      <c r="F209" s="1"/>
      <c r="G209" s="2"/>
      <c r="H209" s="2"/>
    </row>
    <row r="210" spans="1:8" x14ac:dyDescent="0.2">
      <c r="A210" s="52" t="str">
        <f t="shared" si="5"/>
        <v>60</v>
      </c>
      <c r="B210" s="4"/>
      <c r="C210" s="5"/>
      <c r="D210" s="5"/>
      <c r="E210" s="1"/>
      <c r="F210" s="1"/>
      <c r="G210" s="2"/>
      <c r="H210" s="2"/>
    </row>
    <row r="211" spans="1:8" x14ac:dyDescent="0.2">
      <c r="A211" s="52" t="str">
        <f t="shared" si="5"/>
        <v>60</v>
      </c>
      <c r="B211" s="4"/>
      <c r="C211" s="5"/>
      <c r="D211" s="5"/>
      <c r="E211" s="3"/>
      <c r="F211" s="3"/>
      <c r="G211" s="59"/>
      <c r="H211" s="58"/>
    </row>
    <row r="212" spans="1:8" x14ac:dyDescent="0.2">
      <c r="A212" s="52" t="str">
        <f t="shared" si="5"/>
        <v>60</v>
      </c>
      <c r="B212" s="4"/>
      <c r="C212" s="5"/>
      <c r="D212" s="5"/>
      <c r="E212" s="3"/>
      <c r="F212" s="3"/>
      <c r="G212" s="59"/>
      <c r="H212" s="58"/>
    </row>
    <row r="213" spans="1:8" x14ac:dyDescent="0.2">
      <c r="A213" s="52" t="str">
        <f t="shared" si="5"/>
        <v>60</v>
      </c>
      <c r="B213" s="4"/>
      <c r="C213" s="5"/>
      <c r="D213" s="5"/>
      <c r="E213" s="3"/>
      <c r="F213" s="3"/>
      <c r="G213" s="59"/>
      <c r="H213" s="58"/>
    </row>
    <row r="214" spans="1:8" x14ac:dyDescent="0.2">
      <c r="A214" s="52" t="str">
        <f t="shared" si="5"/>
        <v>60</v>
      </c>
      <c r="B214" s="4"/>
      <c r="C214" s="5"/>
      <c r="D214" s="5"/>
      <c r="E214" s="3"/>
      <c r="F214" s="3"/>
      <c r="G214" s="2"/>
      <c r="H214" s="58"/>
    </row>
    <row r="215" spans="1:8" x14ac:dyDescent="0.2">
      <c r="A215" s="52" t="str">
        <f t="shared" si="5"/>
        <v>60</v>
      </c>
      <c r="B215" s="4"/>
      <c r="C215" s="5"/>
      <c r="D215" s="5"/>
      <c r="E215" s="3"/>
      <c r="F215" s="3"/>
      <c r="G215" s="2"/>
      <c r="H215" s="58"/>
    </row>
    <row r="216" spans="1:8" x14ac:dyDescent="0.2">
      <c r="A216" s="52" t="str">
        <f t="shared" si="5"/>
        <v>60</v>
      </c>
      <c r="B216" s="4"/>
      <c r="C216" s="5"/>
      <c r="D216" s="5"/>
      <c r="E216" s="3"/>
      <c r="F216" s="3"/>
      <c r="G216" s="2"/>
      <c r="H216" s="58"/>
    </row>
    <row r="217" spans="1:8" x14ac:dyDescent="0.2">
      <c r="A217" s="52" t="str">
        <f t="shared" si="5"/>
        <v>60</v>
      </c>
      <c r="B217" s="4"/>
      <c r="C217" s="5"/>
      <c r="D217" s="5"/>
      <c r="E217" s="1"/>
      <c r="F217" s="1"/>
      <c r="G217" s="2"/>
      <c r="H217" s="2"/>
    </row>
    <row r="218" spans="1:8" x14ac:dyDescent="0.2">
      <c r="A218" s="52" t="str">
        <f t="shared" si="5"/>
        <v>60</v>
      </c>
      <c r="B218" s="4"/>
      <c r="C218" s="5"/>
      <c r="D218" s="5"/>
      <c r="E218" s="1"/>
      <c r="F218" s="1"/>
      <c r="G218" s="2"/>
      <c r="H218" s="2"/>
    </row>
    <row r="219" spans="1:8" x14ac:dyDescent="0.2">
      <c r="A219" s="52" t="str">
        <f t="shared" si="5"/>
        <v>60</v>
      </c>
      <c r="B219" s="4"/>
      <c r="C219" s="5"/>
      <c r="D219" s="5"/>
      <c r="E219" s="1"/>
      <c r="F219" s="1"/>
      <c r="G219" s="2"/>
      <c r="H219" s="2"/>
    </row>
    <row r="220" spans="1:8" x14ac:dyDescent="0.2">
      <c r="A220" s="52" t="str">
        <f t="shared" si="5"/>
        <v>60</v>
      </c>
      <c r="B220" s="4"/>
      <c r="C220" s="5"/>
      <c r="D220" s="5"/>
      <c r="E220" s="1"/>
      <c r="F220" s="1"/>
      <c r="G220" s="2"/>
      <c r="H220" s="2"/>
    </row>
    <row r="221" spans="1:8" x14ac:dyDescent="0.2">
      <c r="A221" s="52" t="str">
        <f t="shared" si="5"/>
        <v>60</v>
      </c>
      <c r="B221" s="4"/>
      <c r="C221" s="5"/>
      <c r="D221" s="5"/>
      <c r="E221" s="1"/>
      <c r="F221" s="1"/>
      <c r="G221" s="2"/>
      <c r="H221" s="2"/>
    </row>
    <row r="222" spans="1:8" x14ac:dyDescent="0.2">
      <c r="A222" s="52" t="str">
        <f t="shared" si="5"/>
        <v>60</v>
      </c>
      <c r="B222" s="4"/>
      <c r="C222" s="5"/>
      <c r="D222" s="5"/>
      <c r="E222" s="1"/>
      <c r="F222" s="1"/>
      <c r="G222" s="2"/>
      <c r="H222" s="2"/>
    </row>
    <row r="223" spans="1:8" x14ac:dyDescent="0.2">
      <c r="A223" s="54">
        <v>7</v>
      </c>
      <c r="B223" s="111"/>
      <c r="C223" s="111"/>
      <c r="D223" s="111"/>
      <c r="E223" s="111"/>
      <c r="F223" s="111"/>
      <c r="G223" s="111"/>
      <c r="H223" s="111"/>
    </row>
    <row r="224" spans="1:8" x14ac:dyDescent="0.2">
      <c r="A224" s="56" t="s">
        <v>0</v>
      </c>
      <c r="B224" s="57"/>
      <c r="C224" s="57"/>
      <c r="D224" s="57"/>
      <c r="E224" s="57"/>
      <c r="F224" s="57"/>
      <c r="G224" s="57"/>
      <c r="H224" s="57"/>
    </row>
    <row r="225" spans="1:8" x14ac:dyDescent="0.2">
      <c r="A225" s="52" t="str">
        <f>$A$223&amp;B225*100&amp;C225</f>
        <v>70</v>
      </c>
      <c r="B225" s="4"/>
      <c r="C225" s="5"/>
      <c r="D225" s="5"/>
      <c r="E225" s="1"/>
      <c r="F225" s="1"/>
      <c r="G225" s="2"/>
      <c r="H225" s="2"/>
    </row>
    <row r="226" spans="1:8" x14ac:dyDescent="0.2">
      <c r="A226" s="52" t="str">
        <f t="shared" ref="A226:A254" si="6">$A$223&amp;B226*100&amp;C226</f>
        <v>70</v>
      </c>
      <c r="B226" s="4"/>
      <c r="C226" s="5"/>
      <c r="D226" s="5"/>
      <c r="E226" s="1"/>
      <c r="F226" s="1"/>
      <c r="G226" s="2"/>
      <c r="H226" s="2"/>
    </row>
    <row r="227" spans="1:8" x14ac:dyDescent="0.2">
      <c r="A227" s="52" t="str">
        <f t="shared" si="6"/>
        <v>70</v>
      </c>
      <c r="B227" s="4"/>
      <c r="C227" s="5"/>
      <c r="D227" s="5"/>
      <c r="E227" s="1"/>
      <c r="F227" s="1"/>
      <c r="G227" s="2"/>
      <c r="H227" s="2"/>
    </row>
    <row r="228" spans="1:8" x14ac:dyDescent="0.2">
      <c r="A228" s="52" t="str">
        <f t="shared" si="6"/>
        <v>70</v>
      </c>
      <c r="B228" s="4"/>
      <c r="C228" s="5"/>
      <c r="D228" s="5"/>
      <c r="E228" s="1"/>
      <c r="F228" s="1"/>
      <c r="G228" s="2"/>
      <c r="H228" s="2"/>
    </row>
    <row r="229" spans="1:8" x14ac:dyDescent="0.2">
      <c r="A229" s="52" t="str">
        <f t="shared" si="6"/>
        <v>70</v>
      </c>
      <c r="B229" s="4"/>
      <c r="C229" s="5"/>
      <c r="D229" s="5"/>
      <c r="E229" s="1"/>
      <c r="F229" s="1"/>
      <c r="G229" s="2"/>
      <c r="H229" s="2"/>
    </row>
    <row r="230" spans="1:8" x14ac:dyDescent="0.2">
      <c r="A230" s="52" t="str">
        <f t="shared" si="6"/>
        <v>70</v>
      </c>
      <c r="B230" s="4"/>
      <c r="C230" s="5"/>
      <c r="D230" s="5"/>
      <c r="E230" s="1"/>
      <c r="F230" s="1"/>
      <c r="G230" s="2"/>
      <c r="H230" s="2"/>
    </row>
    <row r="231" spans="1:8" x14ac:dyDescent="0.2">
      <c r="A231" s="52" t="str">
        <f t="shared" si="6"/>
        <v>70</v>
      </c>
      <c r="B231" s="4"/>
      <c r="C231" s="5"/>
      <c r="D231" s="5"/>
      <c r="E231" s="3"/>
      <c r="F231" s="3"/>
      <c r="G231" s="2"/>
      <c r="H231" s="58"/>
    </row>
    <row r="232" spans="1:8" x14ac:dyDescent="0.2">
      <c r="A232" s="52" t="str">
        <f t="shared" si="6"/>
        <v>70</v>
      </c>
      <c r="B232" s="4"/>
      <c r="C232" s="5"/>
      <c r="D232" s="5"/>
      <c r="E232" s="3"/>
      <c r="F232" s="3"/>
      <c r="G232" s="2"/>
      <c r="H232" s="58"/>
    </row>
    <row r="233" spans="1:8" x14ac:dyDescent="0.2">
      <c r="A233" s="52" t="str">
        <f t="shared" si="6"/>
        <v>70</v>
      </c>
      <c r="B233" s="4"/>
      <c r="C233" s="5"/>
      <c r="D233" s="5"/>
      <c r="E233" s="3"/>
      <c r="F233" s="3"/>
      <c r="G233" s="2"/>
      <c r="H233" s="58"/>
    </row>
    <row r="234" spans="1:8" x14ac:dyDescent="0.2">
      <c r="A234" s="52" t="str">
        <f t="shared" si="6"/>
        <v>70</v>
      </c>
      <c r="B234" s="4"/>
      <c r="C234" s="5"/>
      <c r="D234" s="5"/>
      <c r="E234" s="3"/>
      <c r="F234" s="3"/>
      <c r="G234" s="2"/>
      <c r="H234" s="58"/>
    </row>
    <row r="235" spans="1:8" x14ac:dyDescent="0.2">
      <c r="A235" s="52" t="str">
        <f t="shared" si="6"/>
        <v>70</v>
      </c>
      <c r="B235" s="4"/>
      <c r="C235" s="5"/>
      <c r="D235" s="5"/>
      <c r="E235" s="3"/>
      <c r="F235" s="3"/>
      <c r="G235" s="2"/>
      <c r="H235" s="58"/>
    </row>
    <row r="236" spans="1:8" x14ac:dyDescent="0.2">
      <c r="A236" s="52" t="str">
        <f t="shared" si="6"/>
        <v>70</v>
      </c>
      <c r="B236" s="4"/>
      <c r="C236" s="5"/>
      <c r="D236" s="5"/>
      <c r="E236" s="3"/>
      <c r="F236" s="3"/>
      <c r="G236" s="2"/>
      <c r="H236" s="58"/>
    </row>
    <row r="237" spans="1:8" x14ac:dyDescent="0.2">
      <c r="A237" s="52" t="str">
        <f t="shared" si="6"/>
        <v>70</v>
      </c>
      <c r="B237" s="4"/>
      <c r="C237" s="5"/>
      <c r="D237" s="5"/>
      <c r="E237" s="1"/>
      <c r="F237" s="1"/>
      <c r="G237" s="2"/>
      <c r="H237" s="2"/>
    </row>
    <row r="238" spans="1:8" x14ac:dyDescent="0.2">
      <c r="A238" s="52" t="str">
        <f t="shared" si="6"/>
        <v>70</v>
      </c>
      <c r="B238" s="4"/>
      <c r="C238" s="5"/>
      <c r="D238" s="5"/>
      <c r="E238" s="1"/>
      <c r="F238" s="1"/>
      <c r="G238" s="2"/>
      <c r="H238" s="2"/>
    </row>
    <row r="239" spans="1:8" x14ac:dyDescent="0.2">
      <c r="A239" s="52" t="str">
        <f t="shared" si="6"/>
        <v>70</v>
      </c>
      <c r="B239" s="4"/>
      <c r="C239" s="5"/>
      <c r="D239" s="5"/>
      <c r="E239" s="1"/>
      <c r="F239" s="1"/>
      <c r="G239" s="2"/>
      <c r="H239" s="2"/>
    </row>
    <row r="240" spans="1:8" x14ac:dyDescent="0.2">
      <c r="A240" s="52" t="str">
        <f t="shared" si="6"/>
        <v>70</v>
      </c>
      <c r="B240" s="4"/>
      <c r="C240" s="5"/>
      <c r="D240" s="5"/>
      <c r="E240" s="1"/>
      <c r="F240" s="1"/>
      <c r="G240" s="2"/>
      <c r="H240" s="2"/>
    </row>
    <row r="241" spans="1:8" x14ac:dyDescent="0.2">
      <c r="A241" s="52" t="str">
        <f t="shared" si="6"/>
        <v>70</v>
      </c>
      <c r="B241" s="4"/>
      <c r="C241" s="5"/>
      <c r="D241" s="5"/>
      <c r="E241" s="1"/>
      <c r="F241" s="1"/>
      <c r="G241" s="2"/>
      <c r="H241" s="2"/>
    </row>
    <row r="242" spans="1:8" x14ac:dyDescent="0.2">
      <c r="A242" s="52" t="str">
        <f t="shared" si="6"/>
        <v>70</v>
      </c>
      <c r="B242" s="4"/>
      <c r="C242" s="5"/>
      <c r="D242" s="5"/>
      <c r="E242" s="1"/>
      <c r="F242" s="1"/>
      <c r="G242" s="2"/>
      <c r="H242" s="2"/>
    </row>
    <row r="243" spans="1:8" x14ac:dyDescent="0.2">
      <c r="A243" s="52" t="str">
        <f t="shared" si="6"/>
        <v>70</v>
      </c>
      <c r="B243" s="4"/>
      <c r="C243" s="5"/>
      <c r="D243" s="5"/>
      <c r="E243" s="3"/>
      <c r="F243" s="3"/>
      <c r="G243" s="2"/>
      <c r="H243" s="58"/>
    </row>
    <row r="244" spans="1:8" x14ac:dyDescent="0.2">
      <c r="A244" s="52" t="str">
        <f t="shared" si="6"/>
        <v>70</v>
      </c>
      <c r="B244" s="4"/>
      <c r="C244" s="5"/>
      <c r="D244" s="5"/>
      <c r="E244" s="3"/>
      <c r="F244" s="3"/>
      <c r="G244" s="2"/>
      <c r="H244" s="58"/>
    </row>
    <row r="245" spans="1:8" x14ac:dyDescent="0.2">
      <c r="A245" s="52" t="str">
        <f t="shared" si="6"/>
        <v>70</v>
      </c>
      <c r="B245" s="4"/>
      <c r="C245" s="5"/>
      <c r="D245" s="5"/>
      <c r="E245" s="3"/>
      <c r="F245" s="3"/>
      <c r="G245" s="2"/>
      <c r="H245" s="58"/>
    </row>
    <row r="246" spans="1:8" x14ac:dyDescent="0.2">
      <c r="A246" s="52" t="str">
        <f t="shared" si="6"/>
        <v>70</v>
      </c>
      <c r="B246" s="4"/>
      <c r="C246" s="5"/>
      <c r="D246" s="5"/>
      <c r="E246" s="3"/>
      <c r="F246" s="3"/>
      <c r="G246" s="2"/>
      <c r="H246" s="58"/>
    </row>
    <row r="247" spans="1:8" x14ac:dyDescent="0.2">
      <c r="A247" s="52" t="str">
        <f t="shared" si="6"/>
        <v>70</v>
      </c>
      <c r="B247" s="4"/>
      <c r="C247" s="5"/>
      <c r="D247" s="5"/>
      <c r="E247" s="3"/>
      <c r="F247" s="3"/>
      <c r="G247" s="2"/>
      <c r="H247" s="58"/>
    </row>
    <row r="248" spans="1:8" x14ac:dyDescent="0.2">
      <c r="A248" s="52" t="str">
        <f t="shared" si="6"/>
        <v>70</v>
      </c>
      <c r="B248" s="4"/>
      <c r="C248" s="5"/>
      <c r="D248" s="5"/>
      <c r="E248" s="3"/>
      <c r="F248" s="3"/>
      <c r="G248" s="2"/>
      <c r="H248" s="58"/>
    </row>
    <row r="249" spans="1:8" x14ac:dyDescent="0.2">
      <c r="A249" s="52" t="str">
        <f t="shared" si="6"/>
        <v>70</v>
      </c>
      <c r="B249" s="4"/>
      <c r="C249" s="5"/>
      <c r="D249" s="5"/>
      <c r="E249" s="1"/>
      <c r="F249" s="1"/>
      <c r="G249" s="2"/>
      <c r="H249" s="2"/>
    </row>
    <row r="250" spans="1:8" x14ac:dyDescent="0.2">
      <c r="A250" s="52" t="str">
        <f t="shared" si="6"/>
        <v>70</v>
      </c>
      <c r="B250" s="4"/>
      <c r="C250" s="5"/>
      <c r="D250" s="5"/>
      <c r="E250" s="1"/>
      <c r="F250" s="1"/>
      <c r="G250" s="2"/>
      <c r="H250" s="2"/>
    </row>
    <row r="251" spans="1:8" x14ac:dyDescent="0.2">
      <c r="A251" s="52" t="str">
        <f t="shared" si="6"/>
        <v>70</v>
      </c>
      <c r="B251" s="4"/>
      <c r="C251" s="5"/>
      <c r="D251" s="5"/>
      <c r="E251" s="1"/>
      <c r="F251" s="1"/>
      <c r="G251" s="2"/>
      <c r="H251" s="2"/>
    </row>
    <row r="252" spans="1:8" x14ac:dyDescent="0.2">
      <c r="A252" s="52" t="str">
        <f t="shared" si="6"/>
        <v>70</v>
      </c>
      <c r="B252" s="4"/>
      <c r="C252" s="5"/>
      <c r="D252" s="5"/>
      <c r="E252" s="1"/>
      <c r="F252" s="1"/>
      <c r="G252" s="2"/>
      <c r="H252" s="2"/>
    </row>
    <row r="253" spans="1:8" x14ac:dyDescent="0.2">
      <c r="A253" s="52" t="str">
        <f t="shared" si="6"/>
        <v>70</v>
      </c>
      <c r="B253" s="4"/>
      <c r="C253" s="5"/>
      <c r="D253" s="5"/>
      <c r="E253" s="1"/>
      <c r="F253" s="1"/>
      <c r="G253" s="2"/>
      <c r="H253" s="2"/>
    </row>
    <row r="254" spans="1:8" x14ac:dyDescent="0.2">
      <c r="A254" s="52" t="str">
        <f t="shared" si="6"/>
        <v>70</v>
      </c>
      <c r="B254" s="4"/>
      <c r="C254" s="5"/>
      <c r="D254" s="5"/>
      <c r="E254" s="1"/>
      <c r="F254" s="1"/>
      <c r="G254" s="2"/>
      <c r="H254" s="2"/>
    </row>
    <row r="255" spans="1:8" x14ac:dyDescent="0.2">
      <c r="A255" s="54">
        <v>8</v>
      </c>
      <c r="B255" s="111"/>
      <c r="C255" s="111"/>
      <c r="D255" s="111"/>
      <c r="E255" s="111"/>
      <c r="F255" s="111"/>
      <c r="G255" s="111"/>
      <c r="H255" s="111"/>
    </row>
    <row r="256" spans="1:8" ht="13.5" thickBot="1" x14ac:dyDescent="0.25">
      <c r="A256" s="56" t="s">
        <v>0</v>
      </c>
      <c r="B256" s="57"/>
      <c r="C256" s="57"/>
      <c r="D256" s="57"/>
      <c r="E256" s="57"/>
      <c r="F256" s="57"/>
      <c r="G256" s="57"/>
      <c r="H256" s="57"/>
    </row>
    <row r="257" spans="1:8" ht="13.5" thickBot="1" x14ac:dyDescent="0.25">
      <c r="A257" s="52" t="str">
        <f>$A$255&amp;B257*100&amp;C257</f>
        <v>80</v>
      </c>
      <c r="B257" s="4"/>
      <c r="C257" s="5"/>
      <c r="D257" s="5"/>
      <c r="E257" s="44"/>
      <c r="F257" s="82"/>
      <c r="G257" s="83"/>
      <c r="H257" s="2"/>
    </row>
    <row r="258" spans="1:8" ht="13.5" thickBot="1" x14ac:dyDescent="0.25">
      <c r="A258" s="52" t="str">
        <f t="shared" ref="A258:A286" si="7">$A$255&amp;B258*100&amp;C258</f>
        <v>80</v>
      </c>
      <c r="B258" s="4"/>
      <c r="C258" s="5"/>
      <c r="D258" s="5"/>
      <c r="E258" s="44"/>
      <c r="F258" s="84"/>
      <c r="G258" s="85"/>
      <c r="H258" s="2"/>
    </row>
    <row r="259" spans="1:8" ht="13.5" thickBot="1" x14ac:dyDescent="0.25">
      <c r="A259" s="52" t="str">
        <f t="shared" si="7"/>
        <v>80</v>
      </c>
      <c r="B259" s="4"/>
      <c r="C259" s="5"/>
      <c r="D259" s="5"/>
      <c r="E259" s="44"/>
      <c r="F259" s="84"/>
      <c r="G259" s="85"/>
      <c r="H259" s="2"/>
    </row>
    <row r="260" spans="1:8" ht="13.5" thickBot="1" x14ac:dyDescent="0.25">
      <c r="A260" s="52" t="str">
        <f t="shared" si="7"/>
        <v>80</v>
      </c>
      <c r="B260" s="4"/>
      <c r="C260" s="5"/>
      <c r="D260" s="5"/>
      <c r="E260" s="44"/>
      <c r="F260" s="84"/>
      <c r="G260" s="85"/>
      <c r="H260" s="2"/>
    </row>
    <row r="261" spans="1:8" ht="13.5" thickBot="1" x14ac:dyDescent="0.25">
      <c r="A261" s="52" t="str">
        <f t="shared" si="7"/>
        <v>80</v>
      </c>
      <c r="B261" s="4"/>
      <c r="C261" s="5"/>
      <c r="D261" s="5"/>
      <c r="E261" s="44"/>
      <c r="F261" s="84"/>
      <c r="G261" s="85"/>
      <c r="H261" s="2"/>
    </row>
    <row r="262" spans="1:8" ht="13.5" thickBot="1" x14ac:dyDescent="0.25">
      <c r="A262" s="52" t="str">
        <f t="shared" si="7"/>
        <v>80</v>
      </c>
      <c r="B262" s="4"/>
      <c r="C262" s="5"/>
      <c r="D262" s="5"/>
      <c r="E262" s="44"/>
      <c r="F262" s="84"/>
      <c r="G262" s="85"/>
      <c r="H262" s="2"/>
    </row>
    <row r="263" spans="1:8" ht="13.5" thickBot="1" x14ac:dyDescent="0.25">
      <c r="A263" s="52" t="str">
        <f t="shared" si="7"/>
        <v>80</v>
      </c>
      <c r="B263" s="4"/>
      <c r="C263" s="5"/>
      <c r="D263" s="5"/>
      <c r="E263" s="3"/>
      <c r="F263" s="84"/>
      <c r="G263" s="85"/>
      <c r="H263" s="58"/>
    </row>
    <row r="264" spans="1:8" ht="13.5" thickBot="1" x14ac:dyDescent="0.25">
      <c r="A264" s="52" t="str">
        <f t="shared" si="7"/>
        <v>80</v>
      </c>
      <c r="B264" s="4"/>
      <c r="C264" s="5"/>
      <c r="D264" s="5"/>
      <c r="E264" s="3"/>
      <c r="F264" s="84"/>
      <c r="G264" s="85"/>
      <c r="H264" s="58"/>
    </row>
    <row r="265" spans="1:8" ht="13.5" thickBot="1" x14ac:dyDescent="0.25">
      <c r="A265" s="52" t="str">
        <f t="shared" si="7"/>
        <v>80</v>
      </c>
      <c r="B265" s="4"/>
      <c r="C265" s="5"/>
      <c r="D265" s="5"/>
      <c r="E265" s="3"/>
      <c r="F265" s="84"/>
      <c r="G265" s="85"/>
      <c r="H265" s="58"/>
    </row>
    <row r="266" spans="1:8" ht="13.5" thickBot="1" x14ac:dyDescent="0.25">
      <c r="A266" s="52" t="str">
        <f t="shared" si="7"/>
        <v>80</v>
      </c>
      <c r="B266" s="4"/>
      <c r="C266" s="5"/>
      <c r="D266" s="5"/>
      <c r="E266" s="3"/>
      <c r="F266" s="84"/>
      <c r="G266" s="85"/>
      <c r="H266" s="58"/>
    </row>
    <row r="267" spans="1:8" ht="13.5" thickBot="1" x14ac:dyDescent="0.25">
      <c r="A267" s="52" t="str">
        <f t="shared" si="7"/>
        <v>80</v>
      </c>
      <c r="B267" s="4"/>
      <c r="C267" s="5"/>
      <c r="D267" s="5"/>
      <c r="E267" s="3"/>
      <c r="F267" s="84"/>
      <c r="G267" s="85"/>
      <c r="H267" s="58"/>
    </row>
    <row r="268" spans="1:8" ht="13.5" thickBot="1" x14ac:dyDescent="0.25">
      <c r="A268" s="52" t="str">
        <f t="shared" si="7"/>
        <v>80</v>
      </c>
      <c r="B268" s="4"/>
      <c r="C268" s="5"/>
      <c r="D268" s="5"/>
      <c r="E268" s="3"/>
      <c r="F268" s="84"/>
      <c r="G268" s="85"/>
      <c r="H268" s="58"/>
    </row>
    <row r="269" spans="1:8" ht="13.5" thickBot="1" x14ac:dyDescent="0.25">
      <c r="A269" s="52" t="str">
        <f t="shared" si="7"/>
        <v>80</v>
      </c>
      <c r="B269" s="4"/>
      <c r="C269" s="5"/>
      <c r="D269" s="5"/>
      <c r="E269" s="1"/>
      <c r="F269" s="84"/>
      <c r="G269" s="85"/>
      <c r="H269" s="2"/>
    </row>
    <row r="270" spans="1:8" ht="13.5" thickBot="1" x14ac:dyDescent="0.25">
      <c r="A270" s="52" t="str">
        <f t="shared" si="7"/>
        <v>80</v>
      </c>
      <c r="B270" s="4"/>
      <c r="C270" s="5"/>
      <c r="D270" s="5"/>
      <c r="E270" s="1"/>
      <c r="F270" s="84"/>
      <c r="G270" s="85"/>
      <c r="H270" s="2"/>
    </row>
    <row r="271" spans="1:8" ht="13.5" thickBot="1" x14ac:dyDescent="0.25">
      <c r="A271" s="52" t="str">
        <f t="shared" si="7"/>
        <v>80</v>
      </c>
      <c r="B271" s="4"/>
      <c r="C271" s="5"/>
      <c r="D271" s="5"/>
      <c r="E271" s="1"/>
      <c r="F271" s="84"/>
      <c r="G271" s="85"/>
      <c r="H271" s="2"/>
    </row>
    <row r="272" spans="1:8" ht="13.5" thickBot="1" x14ac:dyDescent="0.25">
      <c r="A272" s="52" t="str">
        <f t="shared" si="7"/>
        <v>80</v>
      </c>
      <c r="B272" s="4"/>
      <c r="C272" s="5"/>
      <c r="D272" s="5"/>
      <c r="E272" s="1"/>
      <c r="F272" s="84"/>
      <c r="G272" s="85"/>
      <c r="H272" s="2"/>
    </row>
    <row r="273" spans="1:8" ht="13.5" thickBot="1" x14ac:dyDescent="0.25">
      <c r="A273" s="52" t="str">
        <f t="shared" si="7"/>
        <v>80</v>
      </c>
      <c r="B273" s="4"/>
      <c r="C273" s="5"/>
      <c r="D273" s="5"/>
      <c r="E273" s="1"/>
      <c r="F273" s="84"/>
      <c r="G273" s="85"/>
      <c r="H273" s="2"/>
    </row>
    <row r="274" spans="1:8" ht="13.5" thickBot="1" x14ac:dyDescent="0.25">
      <c r="A274" s="52" t="str">
        <f t="shared" si="7"/>
        <v>80</v>
      </c>
      <c r="B274" s="4"/>
      <c r="C274" s="5"/>
      <c r="D274" s="5"/>
      <c r="E274" s="1"/>
      <c r="F274" s="84"/>
      <c r="G274" s="85"/>
      <c r="H274" s="2"/>
    </row>
    <row r="275" spans="1:8" ht="13.5" thickBot="1" x14ac:dyDescent="0.25">
      <c r="A275" s="52" t="str">
        <f t="shared" si="7"/>
        <v>80</v>
      </c>
      <c r="B275" s="4"/>
      <c r="C275" s="5"/>
      <c r="D275" s="5"/>
      <c r="E275" s="3"/>
      <c r="F275" s="84"/>
      <c r="G275" s="85"/>
      <c r="H275" s="58"/>
    </row>
    <row r="276" spans="1:8" ht="13.5" thickBot="1" x14ac:dyDescent="0.25">
      <c r="A276" s="52" t="str">
        <f t="shared" si="7"/>
        <v>80</v>
      </c>
      <c r="B276" s="4"/>
      <c r="C276" s="5"/>
      <c r="D276" s="5"/>
      <c r="E276" s="3"/>
      <c r="F276" s="84"/>
      <c r="G276" s="85"/>
      <c r="H276" s="58"/>
    </row>
    <row r="277" spans="1:8" ht="13.5" thickBot="1" x14ac:dyDescent="0.25">
      <c r="A277" s="52" t="str">
        <f t="shared" si="7"/>
        <v>80</v>
      </c>
      <c r="B277" s="4"/>
      <c r="C277" s="5"/>
      <c r="D277" s="5"/>
      <c r="E277" s="3"/>
      <c r="F277" s="84"/>
      <c r="G277" s="85"/>
      <c r="H277" s="58"/>
    </row>
    <row r="278" spans="1:8" ht="13.5" thickBot="1" x14ac:dyDescent="0.25">
      <c r="A278" s="52" t="str">
        <f t="shared" si="7"/>
        <v>80</v>
      </c>
      <c r="B278" s="4"/>
      <c r="C278" s="5"/>
      <c r="D278" s="5"/>
      <c r="E278" s="3"/>
      <c r="F278" s="84"/>
      <c r="G278" s="85"/>
      <c r="H278" s="58"/>
    </row>
    <row r="279" spans="1:8" ht="13.5" thickBot="1" x14ac:dyDescent="0.25">
      <c r="A279" s="52" t="str">
        <f t="shared" si="7"/>
        <v>80</v>
      </c>
      <c r="B279" s="4"/>
      <c r="C279" s="5"/>
      <c r="D279" s="5"/>
      <c r="E279" s="3"/>
      <c r="F279" s="84"/>
      <c r="G279" s="85"/>
      <c r="H279" s="58"/>
    </row>
    <row r="280" spans="1:8" ht="13.5" thickBot="1" x14ac:dyDescent="0.25">
      <c r="A280" s="52" t="str">
        <f t="shared" si="7"/>
        <v>80</v>
      </c>
      <c r="B280" s="4"/>
      <c r="C280" s="5"/>
      <c r="D280" s="5"/>
      <c r="E280" s="3"/>
      <c r="F280" s="84"/>
      <c r="G280" s="85"/>
      <c r="H280" s="58"/>
    </row>
    <row r="281" spans="1:8" ht="13.5" thickBot="1" x14ac:dyDescent="0.25">
      <c r="A281" s="52" t="str">
        <f t="shared" si="7"/>
        <v>80</v>
      </c>
      <c r="B281" s="4"/>
      <c r="C281" s="5"/>
      <c r="D281" s="5"/>
      <c r="E281" s="1"/>
      <c r="F281" s="84"/>
      <c r="G281" s="85"/>
      <c r="H281" s="2"/>
    </row>
    <row r="282" spans="1:8" ht="13.5" thickBot="1" x14ac:dyDescent="0.25">
      <c r="A282" s="52" t="str">
        <f t="shared" si="7"/>
        <v>80</v>
      </c>
      <c r="B282" s="4"/>
      <c r="C282" s="5"/>
      <c r="D282" s="5"/>
      <c r="E282" s="1"/>
      <c r="F282" s="84"/>
      <c r="G282" s="85"/>
      <c r="H282" s="2"/>
    </row>
    <row r="283" spans="1:8" ht="13.5" thickBot="1" x14ac:dyDescent="0.25">
      <c r="A283" s="52" t="str">
        <f t="shared" si="7"/>
        <v>80</v>
      </c>
      <c r="B283" s="4"/>
      <c r="C283" s="5"/>
      <c r="D283" s="5"/>
      <c r="E283" s="1"/>
      <c r="F283" s="84"/>
      <c r="G283" s="85"/>
      <c r="H283" s="2"/>
    </row>
    <row r="284" spans="1:8" ht="13.5" thickBot="1" x14ac:dyDescent="0.25">
      <c r="A284" s="52" t="str">
        <f t="shared" si="7"/>
        <v>80</v>
      </c>
      <c r="B284" s="4"/>
      <c r="C284" s="5"/>
      <c r="D284" s="5"/>
      <c r="E284" s="1"/>
      <c r="F284" s="84"/>
      <c r="G284" s="85"/>
      <c r="H284" s="2"/>
    </row>
    <row r="285" spans="1:8" ht="13.5" thickBot="1" x14ac:dyDescent="0.25">
      <c r="A285" s="52" t="str">
        <f t="shared" si="7"/>
        <v>80</v>
      </c>
      <c r="B285" s="4"/>
      <c r="C285" s="5"/>
      <c r="D285" s="5"/>
      <c r="E285" s="1"/>
      <c r="F285" s="84"/>
      <c r="G285" s="85"/>
      <c r="H285" s="2"/>
    </row>
    <row r="286" spans="1:8" ht="13.5" thickBot="1" x14ac:dyDescent="0.25">
      <c r="A286" s="52" t="str">
        <f t="shared" si="7"/>
        <v>80</v>
      </c>
      <c r="B286" s="4"/>
      <c r="C286" s="5"/>
      <c r="D286" s="5"/>
      <c r="E286" s="1"/>
      <c r="F286" s="84"/>
      <c r="G286" s="85"/>
      <c r="H286" s="2"/>
    </row>
    <row r="287" spans="1:8" ht="12.75" customHeight="1" x14ac:dyDescent="0.2">
      <c r="A287" s="54">
        <v>9</v>
      </c>
      <c r="B287" s="111"/>
      <c r="C287" s="111"/>
      <c r="D287" s="111"/>
      <c r="E287" s="111"/>
      <c r="F287" s="111"/>
      <c r="G287" s="111"/>
      <c r="H287" s="111"/>
    </row>
    <row r="288" spans="1:8" x14ac:dyDescent="0.2">
      <c r="A288" s="56" t="s">
        <v>0</v>
      </c>
      <c r="B288" s="57"/>
      <c r="C288" s="57"/>
      <c r="D288" s="57"/>
      <c r="E288" s="57"/>
      <c r="F288" s="57"/>
      <c r="G288" s="57"/>
      <c r="H288" s="57"/>
    </row>
    <row r="289" spans="1:8" x14ac:dyDescent="0.2">
      <c r="A289" s="52" t="str">
        <f>$A$287&amp;B289*100&amp;C289</f>
        <v>90</v>
      </c>
      <c r="B289" s="4"/>
      <c r="C289" s="5"/>
      <c r="D289" s="5"/>
      <c r="E289" s="44"/>
      <c r="F289" s="44"/>
      <c r="G289" s="2"/>
      <c r="H289" s="2"/>
    </row>
    <row r="290" spans="1:8" x14ac:dyDescent="0.2">
      <c r="A290" s="52" t="str">
        <f t="shared" ref="A290:A318" si="8">$A$287&amp;B290*100&amp;C290</f>
        <v>90</v>
      </c>
      <c r="B290" s="4"/>
      <c r="C290" s="5"/>
      <c r="D290" s="5"/>
      <c r="E290" s="44"/>
      <c r="F290" s="44"/>
      <c r="G290" s="2"/>
      <c r="H290" s="2"/>
    </row>
    <row r="291" spans="1:8" x14ac:dyDescent="0.2">
      <c r="A291" s="52" t="str">
        <f t="shared" si="8"/>
        <v>90</v>
      </c>
      <c r="B291" s="4"/>
      <c r="C291" s="5"/>
      <c r="D291" s="5"/>
      <c r="E291" s="44"/>
      <c r="F291" s="44"/>
      <c r="G291" s="2"/>
      <c r="H291" s="2"/>
    </row>
    <row r="292" spans="1:8" x14ac:dyDescent="0.2">
      <c r="A292" s="52" t="str">
        <f t="shared" si="8"/>
        <v>90</v>
      </c>
      <c r="B292" s="4"/>
      <c r="C292" s="5"/>
      <c r="D292" s="5"/>
      <c r="E292" s="44"/>
      <c r="F292" s="44"/>
      <c r="G292" s="2"/>
      <c r="H292" s="2"/>
    </row>
    <row r="293" spans="1:8" x14ac:dyDescent="0.2">
      <c r="A293" s="52" t="str">
        <f t="shared" si="8"/>
        <v>90</v>
      </c>
      <c r="B293" s="4"/>
      <c r="C293" s="5"/>
      <c r="D293" s="5"/>
      <c r="E293" s="44"/>
      <c r="F293" s="44"/>
      <c r="G293" s="2"/>
      <c r="H293" s="2"/>
    </row>
    <row r="294" spans="1:8" x14ac:dyDescent="0.2">
      <c r="A294" s="52" t="str">
        <f t="shared" si="8"/>
        <v>90</v>
      </c>
      <c r="B294" s="4"/>
      <c r="C294" s="5"/>
      <c r="D294" s="5"/>
      <c r="E294" s="44"/>
      <c r="F294" s="44"/>
      <c r="G294" s="2"/>
      <c r="H294" s="2"/>
    </row>
    <row r="295" spans="1:8" x14ac:dyDescent="0.2">
      <c r="A295" s="52" t="str">
        <f t="shared" si="8"/>
        <v>90</v>
      </c>
      <c r="B295" s="4"/>
      <c r="C295" s="5"/>
      <c r="D295" s="5"/>
      <c r="E295" s="3"/>
      <c r="F295" s="3"/>
      <c r="G295" s="2"/>
      <c r="H295" s="58"/>
    </row>
    <row r="296" spans="1:8" x14ac:dyDescent="0.2">
      <c r="A296" s="52" t="str">
        <f t="shared" si="8"/>
        <v>90</v>
      </c>
      <c r="B296" s="4"/>
      <c r="C296" s="5"/>
      <c r="D296" s="5"/>
      <c r="E296" s="3"/>
      <c r="F296" s="3"/>
      <c r="G296" s="2"/>
      <c r="H296" s="58"/>
    </row>
    <row r="297" spans="1:8" x14ac:dyDescent="0.2">
      <c r="A297" s="52" t="str">
        <f t="shared" si="8"/>
        <v>90</v>
      </c>
      <c r="B297" s="4"/>
      <c r="C297" s="5"/>
      <c r="D297" s="5"/>
      <c r="E297" s="3"/>
      <c r="F297" s="3"/>
      <c r="G297" s="2"/>
      <c r="H297" s="58"/>
    </row>
    <row r="298" spans="1:8" x14ac:dyDescent="0.2">
      <c r="A298" s="52" t="str">
        <f t="shared" si="8"/>
        <v>90</v>
      </c>
      <c r="B298" s="4"/>
      <c r="C298" s="5"/>
      <c r="D298" s="5"/>
      <c r="E298" s="3"/>
      <c r="F298" s="3"/>
      <c r="G298" s="2"/>
      <c r="H298" s="58"/>
    </row>
    <row r="299" spans="1:8" x14ac:dyDescent="0.2">
      <c r="A299" s="52" t="str">
        <f t="shared" si="8"/>
        <v>90</v>
      </c>
      <c r="B299" s="4"/>
      <c r="C299" s="5"/>
      <c r="D299" s="5"/>
      <c r="E299" s="3"/>
      <c r="F299" s="3"/>
      <c r="G299" s="2"/>
      <c r="H299" s="58"/>
    </row>
    <row r="300" spans="1:8" x14ac:dyDescent="0.2">
      <c r="A300" s="52" t="str">
        <f t="shared" si="8"/>
        <v>90</v>
      </c>
      <c r="B300" s="4"/>
      <c r="C300" s="5"/>
      <c r="D300" s="5"/>
      <c r="E300" s="3"/>
      <c r="F300" s="3"/>
      <c r="G300" s="2"/>
      <c r="H300" s="58"/>
    </row>
    <row r="301" spans="1:8" x14ac:dyDescent="0.2">
      <c r="A301" s="52" t="str">
        <f t="shared" si="8"/>
        <v>90</v>
      </c>
      <c r="B301" s="4"/>
      <c r="C301" s="5"/>
      <c r="D301" s="5"/>
      <c r="E301" s="1"/>
      <c r="F301" s="1"/>
      <c r="G301" s="2"/>
      <c r="H301" s="2"/>
    </row>
    <row r="302" spans="1:8" x14ac:dyDescent="0.2">
      <c r="A302" s="52" t="str">
        <f t="shared" si="8"/>
        <v>90</v>
      </c>
      <c r="B302" s="4"/>
      <c r="C302" s="5"/>
      <c r="D302" s="5"/>
      <c r="E302" s="1"/>
      <c r="F302" s="1"/>
      <c r="G302" s="2"/>
      <c r="H302" s="2"/>
    </row>
    <row r="303" spans="1:8" x14ac:dyDescent="0.2">
      <c r="A303" s="52" t="str">
        <f t="shared" si="8"/>
        <v>90</v>
      </c>
      <c r="B303" s="4"/>
      <c r="C303" s="5"/>
      <c r="D303" s="5"/>
      <c r="E303" s="1"/>
      <c r="F303" s="1"/>
      <c r="G303" s="2"/>
      <c r="H303" s="2"/>
    </row>
    <row r="304" spans="1:8" x14ac:dyDescent="0.2">
      <c r="A304" s="52" t="str">
        <f t="shared" si="8"/>
        <v>90</v>
      </c>
      <c r="B304" s="4"/>
      <c r="C304" s="5"/>
      <c r="D304" s="5"/>
      <c r="E304" s="1"/>
      <c r="F304" s="1"/>
      <c r="G304" s="2"/>
      <c r="H304" s="2"/>
    </row>
    <row r="305" spans="1:8" x14ac:dyDescent="0.2">
      <c r="A305" s="52" t="str">
        <f t="shared" si="8"/>
        <v>90</v>
      </c>
      <c r="B305" s="4"/>
      <c r="C305" s="5"/>
      <c r="D305" s="5"/>
      <c r="E305" s="1"/>
      <c r="F305" s="1"/>
      <c r="G305" s="2"/>
      <c r="H305" s="2"/>
    </row>
    <row r="306" spans="1:8" x14ac:dyDescent="0.2">
      <c r="A306" s="52" t="str">
        <f t="shared" si="8"/>
        <v>90</v>
      </c>
      <c r="B306" s="4"/>
      <c r="C306" s="5"/>
      <c r="D306" s="5"/>
      <c r="E306" s="1"/>
      <c r="F306" s="1"/>
      <c r="G306" s="2"/>
      <c r="H306" s="2"/>
    </row>
    <row r="307" spans="1:8" x14ac:dyDescent="0.2">
      <c r="A307" s="52" t="str">
        <f t="shared" si="8"/>
        <v>90</v>
      </c>
      <c r="B307" s="4"/>
      <c r="C307" s="5"/>
      <c r="D307" s="5"/>
      <c r="E307" s="3"/>
      <c r="F307" s="3"/>
      <c r="G307" s="2"/>
      <c r="H307" s="58"/>
    </row>
    <row r="308" spans="1:8" x14ac:dyDescent="0.2">
      <c r="A308" s="52" t="str">
        <f t="shared" si="8"/>
        <v>90</v>
      </c>
      <c r="B308" s="4"/>
      <c r="C308" s="5"/>
      <c r="D308" s="5"/>
      <c r="E308" s="3"/>
      <c r="F308" s="3"/>
      <c r="G308" s="2"/>
      <c r="H308" s="58"/>
    </row>
    <row r="309" spans="1:8" x14ac:dyDescent="0.2">
      <c r="A309" s="52" t="str">
        <f t="shared" si="8"/>
        <v>90</v>
      </c>
      <c r="B309" s="4"/>
      <c r="C309" s="5"/>
      <c r="D309" s="5"/>
      <c r="E309" s="3"/>
      <c r="F309" s="3"/>
      <c r="G309" s="2"/>
      <c r="H309" s="58"/>
    </row>
    <row r="310" spans="1:8" x14ac:dyDescent="0.2">
      <c r="A310" s="52" t="str">
        <f t="shared" si="8"/>
        <v>90</v>
      </c>
      <c r="B310" s="4"/>
      <c r="C310" s="5"/>
      <c r="D310" s="5"/>
      <c r="E310" s="3"/>
      <c r="F310" s="3"/>
      <c r="G310" s="2"/>
      <c r="H310" s="58"/>
    </row>
    <row r="311" spans="1:8" x14ac:dyDescent="0.2">
      <c r="A311" s="52" t="str">
        <f t="shared" si="8"/>
        <v>90</v>
      </c>
      <c r="B311" s="4"/>
      <c r="C311" s="5"/>
      <c r="D311" s="5"/>
      <c r="E311" s="3"/>
      <c r="F311" s="3"/>
      <c r="G311" s="2"/>
      <c r="H311" s="58"/>
    </row>
    <row r="312" spans="1:8" x14ac:dyDescent="0.2">
      <c r="A312" s="52" t="str">
        <f t="shared" si="8"/>
        <v>90</v>
      </c>
      <c r="B312" s="4"/>
      <c r="C312" s="5"/>
      <c r="D312" s="5"/>
      <c r="E312" s="3"/>
      <c r="F312" s="3"/>
      <c r="G312" s="2"/>
      <c r="H312" s="58"/>
    </row>
    <row r="313" spans="1:8" x14ac:dyDescent="0.2">
      <c r="A313" s="52" t="str">
        <f t="shared" si="8"/>
        <v>90</v>
      </c>
      <c r="B313" s="4"/>
      <c r="C313" s="5"/>
      <c r="D313" s="5"/>
      <c r="E313" s="1"/>
      <c r="F313" s="1"/>
      <c r="G313" s="2"/>
      <c r="H313" s="2"/>
    </row>
    <row r="314" spans="1:8" x14ac:dyDescent="0.2">
      <c r="A314" s="52" t="str">
        <f t="shared" si="8"/>
        <v>90</v>
      </c>
      <c r="B314" s="4"/>
      <c r="C314" s="5"/>
      <c r="D314" s="5"/>
      <c r="E314" s="1"/>
      <c r="F314" s="1"/>
      <c r="G314" s="2"/>
      <c r="H314" s="2"/>
    </row>
    <row r="315" spans="1:8" x14ac:dyDescent="0.2">
      <c r="A315" s="52" t="str">
        <f t="shared" si="8"/>
        <v>90</v>
      </c>
      <c r="B315" s="4"/>
      <c r="C315" s="5"/>
      <c r="D315" s="5"/>
      <c r="E315" s="1"/>
      <c r="F315" s="1"/>
      <c r="G315" s="2"/>
      <c r="H315" s="2"/>
    </row>
    <row r="316" spans="1:8" x14ac:dyDescent="0.2">
      <c r="A316" s="52" t="str">
        <f t="shared" si="8"/>
        <v>90</v>
      </c>
      <c r="B316" s="4"/>
      <c r="C316" s="5"/>
      <c r="D316" s="5"/>
      <c r="E316" s="1"/>
      <c r="F316" s="1"/>
      <c r="G316" s="2"/>
      <c r="H316" s="2"/>
    </row>
    <row r="317" spans="1:8" x14ac:dyDescent="0.2">
      <c r="A317" s="52" t="str">
        <f t="shared" si="8"/>
        <v>90</v>
      </c>
      <c r="B317" s="4"/>
      <c r="C317" s="5"/>
      <c r="D317" s="5"/>
      <c r="E317" s="1"/>
      <c r="F317" s="1"/>
      <c r="G317" s="2"/>
      <c r="H317" s="2"/>
    </row>
    <row r="318" spans="1:8" x14ac:dyDescent="0.2">
      <c r="A318" s="52" t="str">
        <f t="shared" si="8"/>
        <v>90</v>
      </c>
      <c r="B318" s="4"/>
      <c r="C318" s="5"/>
      <c r="D318" s="5"/>
      <c r="E318" s="1"/>
      <c r="F318" s="1"/>
      <c r="G318" s="2"/>
      <c r="H318" s="2"/>
    </row>
    <row r="319" spans="1:8" ht="12.75" customHeight="1" x14ac:dyDescent="0.2">
      <c r="A319" s="54">
        <v>10</v>
      </c>
      <c r="B319" s="111"/>
      <c r="C319" s="111"/>
      <c r="D319" s="111"/>
      <c r="E319" s="111"/>
      <c r="F319" s="111"/>
      <c r="G319" s="111"/>
      <c r="H319" s="111"/>
    </row>
    <row r="320" spans="1:8" x14ac:dyDescent="0.2">
      <c r="A320" s="56" t="s">
        <v>0</v>
      </c>
      <c r="B320" s="57"/>
      <c r="C320" s="57"/>
      <c r="D320" s="57"/>
      <c r="E320" s="57"/>
      <c r="F320" s="57"/>
      <c r="G320" s="57"/>
      <c r="H320" s="57"/>
    </row>
    <row r="321" spans="1:8" x14ac:dyDescent="0.2">
      <c r="A321" s="52" t="str">
        <f>$A$319&amp;B321*100&amp;C321</f>
        <v>100</v>
      </c>
      <c r="B321" s="4"/>
      <c r="C321" s="5"/>
      <c r="D321" s="5"/>
      <c r="E321" s="1"/>
      <c r="F321" s="1"/>
      <c r="G321" s="2"/>
      <c r="H321" s="2"/>
    </row>
    <row r="322" spans="1:8" x14ac:dyDescent="0.2">
      <c r="A322" s="52" t="str">
        <f t="shared" ref="A322:A350" si="9">$A$319&amp;B322*100&amp;C322</f>
        <v>100</v>
      </c>
      <c r="B322" s="4"/>
      <c r="C322" s="5"/>
      <c r="D322" s="5"/>
      <c r="E322" s="1"/>
      <c r="F322" s="1"/>
      <c r="G322" s="2"/>
      <c r="H322" s="2"/>
    </row>
    <row r="323" spans="1:8" x14ac:dyDescent="0.2">
      <c r="A323" s="52" t="str">
        <f t="shared" si="9"/>
        <v>100</v>
      </c>
      <c r="B323" s="4"/>
      <c r="C323" s="5"/>
      <c r="D323" s="5"/>
      <c r="E323" s="1"/>
      <c r="F323" s="1"/>
      <c r="G323" s="2"/>
      <c r="H323" s="2"/>
    </row>
    <row r="324" spans="1:8" x14ac:dyDescent="0.2">
      <c r="A324" s="52" t="str">
        <f t="shared" si="9"/>
        <v>100</v>
      </c>
      <c r="B324" s="4"/>
      <c r="C324" s="5"/>
      <c r="D324" s="5"/>
      <c r="E324" s="1"/>
      <c r="F324" s="1"/>
      <c r="G324" s="2"/>
      <c r="H324" s="2"/>
    </row>
    <row r="325" spans="1:8" x14ac:dyDescent="0.2">
      <c r="A325" s="52" t="str">
        <f t="shared" si="9"/>
        <v>100</v>
      </c>
      <c r="B325" s="4"/>
      <c r="C325" s="5"/>
      <c r="D325" s="5"/>
      <c r="E325" s="1"/>
      <c r="F325" s="1"/>
      <c r="G325" s="2"/>
      <c r="H325" s="2"/>
    </row>
    <row r="326" spans="1:8" x14ac:dyDescent="0.2">
      <c r="A326" s="52" t="str">
        <f t="shared" si="9"/>
        <v>100</v>
      </c>
      <c r="B326" s="4"/>
      <c r="C326" s="5"/>
      <c r="D326" s="5"/>
      <c r="E326" s="1"/>
      <c r="F326" s="1"/>
      <c r="G326" s="2"/>
      <c r="H326" s="2"/>
    </row>
    <row r="327" spans="1:8" x14ac:dyDescent="0.2">
      <c r="A327" s="52" t="str">
        <f t="shared" si="9"/>
        <v>100</v>
      </c>
      <c r="B327" s="4"/>
      <c r="C327" s="5"/>
      <c r="D327" s="5"/>
      <c r="E327" s="3"/>
      <c r="F327" s="3"/>
      <c r="G327" s="58"/>
      <c r="H327" s="58"/>
    </row>
    <row r="328" spans="1:8" x14ac:dyDescent="0.2">
      <c r="A328" s="52" t="str">
        <f t="shared" si="9"/>
        <v>100</v>
      </c>
      <c r="B328" s="4"/>
      <c r="C328" s="5"/>
      <c r="D328" s="5"/>
      <c r="E328" s="3"/>
      <c r="F328" s="3"/>
      <c r="G328" s="58"/>
      <c r="H328" s="58"/>
    </row>
    <row r="329" spans="1:8" x14ac:dyDescent="0.2">
      <c r="A329" s="52" t="str">
        <f t="shared" si="9"/>
        <v>100</v>
      </c>
      <c r="B329" s="4"/>
      <c r="C329" s="5"/>
      <c r="D329" s="5"/>
      <c r="E329" s="3"/>
      <c r="F329" s="3"/>
      <c r="G329" s="58"/>
      <c r="H329" s="58"/>
    </row>
    <row r="330" spans="1:8" x14ac:dyDescent="0.2">
      <c r="A330" s="52" t="str">
        <f t="shared" si="9"/>
        <v>100</v>
      </c>
      <c r="B330" s="4"/>
      <c r="C330" s="5"/>
      <c r="D330" s="5"/>
      <c r="E330" s="3"/>
      <c r="F330" s="3"/>
      <c r="G330" s="58"/>
      <c r="H330" s="58"/>
    </row>
    <row r="331" spans="1:8" x14ac:dyDescent="0.2">
      <c r="A331" s="52" t="str">
        <f t="shared" si="9"/>
        <v>100</v>
      </c>
      <c r="B331" s="4"/>
      <c r="C331" s="5"/>
      <c r="D331" s="5"/>
      <c r="E331" s="3"/>
      <c r="F331" s="3"/>
      <c r="G331" s="58"/>
      <c r="H331" s="58"/>
    </row>
    <row r="332" spans="1:8" x14ac:dyDescent="0.2">
      <c r="A332" s="52" t="str">
        <f t="shared" si="9"/>
        <v>100</v>
      </c>
      <c r="B332" s="4"/>
      <c r="C332" s="5"/>
      <c r="D332" s="5"/>
      <c r="E332" s="3"/>
      <c r="F332" s="3"/>
      <c r="G332" s="58"/>
      <c r="H332" s="58"/>
    </row>
    <row r="333" spans="1:8" x14ac:dyDescent="0.2">
      <c r="A333" s="52" t="str">
        <f t="shared" si="9"/>
        <v>100</v>
      </c>
      <c r="B333" s="4"/>
      <c r="C333" s="5"/>
      <c r="D333" s="5"/>
      <c r="E333" s="1"/>
      <c r="F333" s="1"/>
      <c r="G333" s="2"/>
      <c r="H333" s="2"/>
    </row>
    <row r="334" spans="1:8" x14ac:dyDescent="0.2">
      <c r="A334" s="52" t="str">
        <f t="shared" si="9"/>
        <v>100</v>
      </c>
      <c r="B334" s="4"/>
      <c r="C334" s="5"/>
      <c r="D334" s="5"/>
      <c r="E334" s="1"/>
      <c r="F334" s="1"/>
      <c r="G334" s="2"/>
      <c r="H334" s="2"/>
    </row>
    <row r="335" spans="1:8" x14ac:dyDescent="0.2">
      <c r="A335" s="52" t="str">
        <f t="shared" si="9"/>
        <v>100</v>
      </c>
      <c r="B335" s="4"/>
      <c r="C335" s="5"/>
      <c r="D335" s="5"/>
      <c r="E335" s="1"/>
      <c r="F335" s="1"/>
      <c r="G335" s="2"/>
      <c r="H335" s="2"/>
    </row>
    <row r="336" spans="1:8" x14ac:dyDescent="0.2">
      <c r="A336" s="52" t="str">
        <f t="shared" si="9"/>
        <v>100</v>
      </c>
      <c r="B336" s="4"/>
      <c r="C336" s="5"/>
      <c r="D336" s="5"/>
      <c r="E336" s="1"/>
      <c r="F336" s="1"/>
      <c r="G336" s="2"/>
      <c r="H336" s="2"/>
    </row>
    <row r="337" spans="1:8" x14ac:dyDescent="0.2">
      <c r="A337" s="52" t="str">
        <f t="shared" si="9"/>
        <v>100</v>
      </c>
      <c r="B337" s="4"/>
      <c r="C337" s="5"/>
      <c r="D337" s="5"/>
      <c r="E337" s="1"/>
      <c r="F337" s="1"/>
      <c r="G337" s="2"/>
      <c r="H337" s="2"/>
    </row>
    <row r="338" spans="1:8" x14ac:dyDescent="0.2">
      <c r="A338" s="52" t="str">
        <f t="shared" si="9"/>
        <v>100</v>
      </c>
      <c r="B338" s="4"/>
      <c r="C338" s="5"/>
      <c r="D338" s="5"/>
      <c r="E338" s="1"/>
      <c r="F338" s="1"/>
      <c r="G338" s="2"/>
      <c r="H338" s="2"/>
    </row>
    <row r="339" spans="1:8" x14ac:dyDescent="0.2">
      <c r="A339" s="52" t="str">
        <f t="shared" si="9"/>
        <v>100</v>
      </c>
      <c r="B339" s="4"/>
      <c r="C339" s="5"/>
      <c r="D339" s="5"/>
      <c r="E339" s="3"/>
      <c r="F339" s="3"/>
      <c r="G339" s="58"/>
      <c r="H339" s="58"/>
    </row>
    <row r="340" spans="1:8" x14ac:dyDescent="0.2">
      <c r="A340" s="52" t="str">
        <f t="shared" si="9"/>
        <v>100</v>
      </c>
      <c r="B340" s="4"/>
      <c r="C340" s="5"/>
      <c r="D340" s="5"/>
      <c r="E340" s="3"/>
      <c r="F340" s="3"/>
      <c r="G340" s="58"/>
      <c r="H340" s="58"/>
    </row>
    <row r="341" spans="1:8" x14ac:dyDescent="0.2">
      <c r="A341" s="52" t="str">
        <f t="shared" si="9"/>
        <v>100</v>
      </c>
      <c r="B341" s="4"/>
      <c r="C341" s="5"/>
      <c r="D341" s="5"/>
      <c r="E341" s="3"/>
      <c r="F341" s="3"/>
      <c r="G341" s="58"/>
      <c r="H341" s="58"/>
    </row>
    <row r="342" spans="1:8" x14ac:dyDescent="0.2">
      <c r="A342" s="52" t="str">
        <f t="shared" si="9"/>
        <v>100</v>
      </c>
      <c r="B342" s="4"/>
      <c r="C342" s="5"/>
      <c r="D342" s="5"/>
      <c r="E342" s="3"/>
      <c r="F342" s="3"/>
      <c r="G342" s="58"/>
      <c r="H342" s="58"/>
    </row>
    <row r="343" spans="1:8" x14ac:dyDescent="0.2">
      <c r="A343" s="52" t="str">
        <f t="shared" si="9"/>
        <v>100</v>
      </c>
      <c r="B343" s="4"/>
      <c r="C343" s="5"/>
      <c r="D343" s="5"/>
      <c r="E343" s="3"/>
      <c r="F343" s="3"/>
      <c r="G343" s="58"/>
      <c r="H343" s="58"/>
    </row>
    <row r="344" spans="1:8" x14ac:dyDescent="0.2">
      <c r="A344" s="52" t="str">
        <f t="shared" si="9"/>
        <v>100</v>
      </c>
      <c r="B344" s="4"/>
      <c r="C344" s="5"/>
      <c r="D344" s="5"/>
      <c r="E344" s="3"/>
      <c r="F344" s="3"/>
      <c r="G344" s="58"/>
      <c r="H344" s="58"/>
    </row>
    <row r="345" spans="1:8" x14ac:dyDescent="0.2">
      <c r="A345" s="52" t="str">
        <f t="shared" si="9"/>
        <v>100</v>
      </c>
      <c r="B345" s="4"/>
      <c r="C345" s="5"/>
      <c r="D345" s="5"/>
      <c r="E345" s="1"/>
      <c r="F345" s="1"/>
      <c r="G345" s="2"/>
      <c r="H345" s="2"/>
    </row>
    <row r="346" spans="1:8" x14ac:dyDescent="0.2">
      <c r="A346" s="52" t="str">
        <f t="shared" si="9"/>
        <v>100</v>
      </c>
      <c r="B346" s="4"/>
      <c r="C346" s="5"/>
      <c r="D346" s="5"/>
      <c r="E346" s="1"/>
      <c r="F346" s="1"/>
      <c r="G346" s="2"/>
      <c r="H346" s="2"/>
    </row>
    <row r="347" spans="1:8" x14ac:dyDescent="0.2">
      <c r="A347" s="52" t="str">
        <f t="shared" si="9"/>
        <v>100</v>
      </c>
      <c r="B347" s="4"/>
      <c r="C347" s="5"/>
      <c r="D347" s="5"/>
      <c r="E347" s="1"/>
      <c r="F347" s="1"/>
      <c r="G347" s="2"/>
      <c r="H347" s="2"/>
    </row>
    <row r="348" spans="1:8" x14ac:dyDescent="0.2">
      <c r="A348" s="52" t="str">
        <f t="shared" si="9"/>
        <v>100</v>
      </c>
      <c r="B348" s="4"/>
      <c r="C348" s="5"/>
      <c r="D348" s="5"/>
      <c r="E348" s="1"/>
      <c r="F348" s="1"/>
      <c r="G348" s="2"/>
      <c r="H348" s="2"/>
    </row>
    <row r="349" spans="1:8" x14ac:dyDescent="0.2">
      <c r="A349" s="52" t="str">
        <f t="shared" si="9"/>
        <v>100</v>
      </c>
      <c r="B349" s="4"/>
      <c r="C349" s="5"/>
      <c r="D349" s="5"/>
      <c r="E349" s="1"/>
      <c r="F349" s="1"/>
      <c r="G349" s="2"/>
      <c r="H349" s="2"/>
    </row>
    <row r="350" spans="1:8" x14ac:dyDescent="0.2">
      <c r="A350" s="52" t="str">
        <f t="shared" si="9"/>
        <v>100</v>
      </c>
      <c r="B350" s="4"/>
      <c r="C350" s="5"/>
      <c r="D350" s="5"/>
      <c r="E350" s="1"/>
      <c r="F350" s="1"/>
      <c r="G350" s="2"/>
      <c r="H350" s="2"/>
    </row>
    <row r="351" spans="1:8" ht="12.75" customHeight="1" x14ac:dyDescent="0.2">
      <c r="A351" s="54">
        <v>11</v>
      </c>
      <c r="B351" s="111"/>
      <c r="C351" s="111"/>
      <c r="D351" s="111"/>
      <c r="E351" s="111"/>
      <c r="F351" s="111"/>
      <c r="G351" s="111"/>
      <c r="H351" s="111"/>
    </row>
    <row r="352" spans="1:8" x14ac:dyDescent="0.2">
      <c r="A352" s="56" t="s">
        <v>0</v>
      </c>
      <c r="B352" s="57"/>
      <c r="C352" s="57"/>
      <c r="D352" s="57"/>
      <c r="E352" s="57"/>
      <c r="F352" s="57"/>
      <c r="G352" s="57"/>
      <c r="H352" s="57"/>
    </row>
    <row r="353" spans="1:8" x14ac:dyDescent="0.2">
      <c r="A353" s="52" t="str">
        <f>$A$351&amp;B353*100&amp;C353</f>
        <v>110</v>
      </c>
      <c r="B353" s="4"/>
      <c r="C353" s="5"/>
      <c r="D353" s="5"/>
      <c r="E353" s="44"/>
      <c r="F353" s="44"/>
      <c r="G353" s="2"/>
      <c r="H353" s="2"/>
    </row>
    <row r="354" spans="1:8" x14ac:dyDescent="0.2">
      <c r="A354" s="52" t="str">
        <f t="shared" ref="A354:A382" si="10">$A$351&amp;B354*100&amp;C354</f>
        <v>110</v>
      </c>
      <c r="B354" s="4"/>
      <c r="C354" s="5"/>
      <c r="D354" s="5"/>
      <c r="E354" s="44"/>
      <c r="F354" s="44"/>
      <c r="G354" s="2"/>
      <c r="H354" s="2"/>
    </row>
    <row r="355" spans="1:8" x14ac:dyDescent="0.2">
      <c r="A355" s="52" t="str">
        <f t="shared" si="10"/>
        <v>110</v>
      </c>
      <c r="B355" s="4"/>
      <c r="C355" s="5"/>
      <c r="D355" s="5"/>
      <c r="E355" s="44"/>
      <c r="F355" s="44"/>
      <c r="G355" s="2"/>
      <c r="H355" s="2"/>
    </row>
    <row r="356" spans="1:8" x14ac:dyDescent="0.2">
      <c r="A356" s="52" t="str">
        <f t="shared" si="10"/>
        <v>110</v>
      </c>
      <c r="B356" s="4"/>
      <c r="C356" s="5"/>
      <c r="D356" s="5"/>
      <c r="E356" s="44"/>
      <c r="F356" s="44"/>
      <c r="G356" s="2"/>
      <c r="H356" s="2"/>
    </row>
    <row r="357" spans="1:8" x14ac:dyDescent="0.2">
      <c r="A357" s="52" t="str">
        <f t="shared" si="10"/>
        <v>110</v>
      </c>
      <c r="B357" s="4"/>
      <c r="C357" s="5"/>
      <c r="D357" s="5"/>
      <c r="E357" s="44"/>
      <c r="F357" s="44"/>
      <c r="G357" s="2"/>
      <c r="H357" s="2"/>
    </row>
    <row r="358" spans="1:8" x14ac:dyDescent="0.2">
      <c r="A358" s="52" t="str">
        <f t="shared" si="10"/>
        <v>110</v>
      </c>
      <c r="B358" s="4"/>
      <c r="C358" s="5"/>
      <c r="D358" s="5"/>
      <c r="E358" s="44"/>
      <c r="F358" s="44"/>
      <c r="G358" s="2"/>
      <c r="H358" s="2"/>
    </row>
    <row r="359" spans="1:8" x14ac:dyDescent="0.2">
      <c r="A359" s="52" t="str">
        <f t="shared" si="10"/>
        <v>110</v>
      </c>
      <c r="B359" s="4"/>
      <c r="C359" s="5"/>
      <c r="D359" s="5"/>
      <c r="E359" s="3"/>
      <c r="F359" s="3"/>
      <c r="G359" s="58"/>
      <c r="H359" s="58"/>
    </row>
    <row r="360" spans="1:8" x14ac:dyDescent="0.2">
      <c r="A360" s="52" t="str">
        <f t="shared" si="10"/>
        <v>110</v>
      </c>
      <c r="B360" s="4"/>
      <c r="C360" s="5"/>
      <c r="D360" s="5"/>
      <c r="E360" s="3"/>
      <c r="F360" s="3"/>
      <c r="G360" s="58"/>
      <c r="H360" s="58"/>
    </row>
    <row r="361" spans="1:8" x14ac:dyDescent="0.2">
      <c r="A361" s="52" t="str">
        <f t="shared" si="10"/>
        <v>110</v>
      </c>
      <c r="B361" s="4"/>
      <c r="C361" s="5"/>
      <c r="D361" s="5"/>
      <c r="E361" s="3"/>
      <c r="F361" s="3"/>
      <c r="G361" s="58"/>
      <c r="H361" s="58"/>
    </row>
    <row r="362" spans="1:8" x14ac:dyDescent="0.2">
      <c r="A362" s="52" t="str">
        <f t="shared" si="10"/>
        <v>110</v>
      </c>
      <c r="B362" s="4"/>
      <c r="C362" s="5"/>
      <c r="D362" s="5"/>
      <c r="E362" s="3"/>
      <c r="F362" s="3"/>
      <c r="G362" s="58"/>
      <c r="H362" s="58"/>
    </row>
    <row r="363" spans="1:8" x14ac:dyDescent="0.2">
      <c r="A363" s="52" t="str">
        <f t="shared" si="10"/>
        <v>110</v>
      </c>
      <c r="B363" s="4"/>
      <c r="C363" s="5"/>
      <c r="D363" s="5"/>
      <c r="E363" s="3"/>
      <c r="F363" s="3"/>
      <c r="G363" s="58"/>
      <c r="H363" s="58"/>
    </row>
    <row r="364" spans="1:8" x14ac:dyDescent="0.2">
      <c r="A364" s="52" t="str">
        <f t="shared" si="10"/>
        <v>110</v>
      </c>
      <c r="B364" s="4"/>
      <c r="C364" s="5"/>
      <c r="D364" s="5"/>
      <c r="E364" s="3"/>
      <c r="F364" s="3"/>
      <c r="G364" s="58"/>
      <c r="H364" s="58"/>
    </row>
    <row r="365" spans="1:8" x14ac:dyDescent="0.2">
      <c r="A365" s="52" t="str">
        <f t="shared" si="10"/>
        <v>110</v>
      </c>
      <c r="B365" s="4"/>
      <c r="C365" s="5"/>
      <c r="D365" s="5"/>
      <c r="E365" s="1"/>
      <c r="F365" s="1"/>
      <c r="G365" s="58"/>
      <c r="H365" s="2"/>
    </row>
    <row r="366" spans="1:8" x14ac:dyDescent="0.2">
      <c r="A366" s="52" t="str">
        <f t="shared" si="10"/>
        <v>110</v>
      </c>
      <c r="B366" s="4"/>
      <c r="C366" s="5"/>
      <c r="D366" s="5"/>
      <c r="E366" s="1"/>
      <c r="F366" s="1"/>
      <c r="G366" s="58"/>
      <c r="H366" s="2"/>
    </row>
    <row r="367" spans="1:8" x14ac:dyDescent="0.2">
      <c r="A367" s="52" t="str">
        <f t="shared" si="10"/>
        <v>110</v>
      </c>
      <c r="B367" s="4"/>
      <c r="C367" s="5"/>
      <c r="D367" s="5"/>
      <c r="E367" s="1"/>
      <c r="F367" s="1"/>
      <c r="G367" s="58"/>
      <c r="H367" s="2"/>
    </row>
    <row r="368" spans="1:8" x14ac:dyDescent="0.2">
      <c r="A368" s="52" t="str">
        <f t="shared" si="10"/>
        <v>110</v>
      </c>
      <c r="B368" s="4"/>
      <c r="C368" s="5"/>
      <c r="D368" s="5"/>
      <c r="E368" s="1"/>
      <c r="F368" s="1"/>
      <c r="G368" s="58"/>
      <c r="H368" s="2"/>
    </row>
    <row r="369" spans="1:8" x14ac:dyDescent="0.2">
      <c r="A369" s="52" t="str">
        <f t="shared" si="10"/>
        <v>110</v>
      </c>
      <c r="B369" s="4"/>
      <c r="C369" s="5"/>
      <c r="D369" s="5"/>
      <c r="E369" s="1"/>
      <c r="F369" s="1"/>
      <c r="G369" s="58"/>
      <c r="H369" s="2"/>
    </row>
    <row r="370" spans="1:8" x14ac:dyDescent="0.2">
      <c r="A370" s="52" t="str">
        <f t="shared" si="10"/>
        <v>110</v>
      </c>
      <c r="B370" s="4"/>
      <c r="C370" s="5"/>
      <c r="D370" s="5"/>
      <c r="E370" s="1"/>
      <c r="F370" s="1"/>
      <c r="G370" s="58"/>
      <c r="H370" s="2"/>
    </row>
    <row r="371" spans="1:8" x14ac:dyDescent="0.2">
      <c r="A371" s="52" t="str">
        <f t="shared" si="10"/>
        <v>110</v>
      </c>
      <c r="B371" s="4"/>
      <c r="C371" s="5"/>
      <c r="D371" s="5"/>
      <c r="E371" s="3"/>
      <c r="F371" s="3"/>
      <c r="G371" s="58"/>
      <c r="H371" s="58"/>
    </row>
    <row r="372" spans="1:8" x14ac:dyDescent="0.2">
      <c r="A372" s="52" t="str">
        <f t="shared" si="10"/>
        <v>110</v>
      </c>
      <c r="B372" s="4"/>
      <c r="C372" s="5"/>
      <c r="D372" s="5"/>
      <c r="E372" s="3"/>
      <c r="F372" s="3"/>
      <c r="G372" s="58"/>
      <c r="H372" s="58"/>
    </row>
    <row r="373" spans="1:8" x14ac:dyDescent="0.2">
      <c r="A373" s="52" t="str">
        <f t="shared" si="10"/>
        <v>110</v>
      </c>
      <c r="B373" s="4"/>
      <c r="C373" s="5"/>
      <c r="D373" s="5"/>
      <c r="E373" s="3"/>
      <c r="F373" s="3"/>
      <c r="G373" s="58"/>
      <c r="H373" s="58"/>
    </row>
    <row r="374" spans="1:8" x14ac:dyDescent="0.2">
      <c r="A374" s="52" t="str">
        <f t="shared" si="10"/>
        <v>110</v>
      </c>
      <c r="B374" s="4"/>
      <c r="C374" s="5"/>
      <c r="D374" s="5"/>
      <c r="E374" s="3"/>
      <c r="F374" s="3"/>
      <c r="G374" s="58"/>
      <c r="H374" s="58"/>
    </row>
    <row r="375" spans="1:8" x14ac:dyDescent="0.2">
      <c r="A375" s="52" t="str">
        <f t="shared" si="10"/>
        <v>110</v>
      </c>
      <c r="B375" s="4"/>
      <c r="C375" s="5"/>
      <c r="D375" s="5"/>
      <c r="E375" s="3"/>
      <c r="F375" s="3"/>
      <c r="G375" s="58"/>
      <c r="H375" s="58"/>
    </row>
    <row r="376" spans="1:8" x14ac:dyDescent="0.2">
      <c r="A376" s="52" t="str">
        <f t="shared" si="10"/>
        <v>110</v>
      </c>
      <c r="B376" s="4"/>
      <c r="C376" s="5"/>
      <c r="D376" s="5"/>
      <c r="E376" s="3"/>
      <c r="F376" s="3"/>
      <c r="G376" s="58"/>
      <c r="H376" s="58"/>
    </row>
    <row r="377" spans="1:8" x14ac:dyDescent="0.2">
      <c r="A377" s="52" t="str">
        <f t="shared" si="10"/>
        <v>110</v>
      </c>
      <c r="B377" s="4"/>
      <c r="C377" s="5"/>
      <c r="D377" s="5"/>
      <c r="E377" s="1"/>
      <c r="F377" s="1"/>
      <c r="G377" s="2"/>
      <c r="H377" s="2"/>
    </row>
    <row r="378" spans="1:8" x14ac:dyDescent="0.2">
      <c r="A378" s="52" t="str">
        <f t="shared" si="10"/>
        <v>110</v>
      </c>
      <c r="B378" s="4"/>
      <c r="C378" s="5"/>
      <c r="D378" s="5"/>
      <c r="E378" s="1"/>
      <c r="F378" s="1"/>
      <c r="G378" s="2"/>
      <c r="H378" s="2"/>
    </row>
    <row r="379" spans="1:8" x14ac:dyDescent="0.2">
      <c r="A379" s="52" t="str">
        <f t="shared" si="10"/>
        <v>110</v>
      </c>
      <c r="B379" s="4"/>
      <c r="C379" s="5"/>
      <c r="D379" s="5"/>
      <c r="E379" s="1"/>
      <c r="F379" s="1"/>
      <c r="G379" s="2"/>
      <c r="H379" s="2"/>
    </row>
    <row r="380" spans="1:8" x14ac:dyDescent="0.2">
      <c r="A380" s="52" t="str">
        <f t="shared" si="10"/>
        <v>110</v>
      </c>
      <c r="B380" s="4"/>
      <c r="C380" s="5"/>
      <c r="D380" s="5"/>
      <c r="E380" s="1"/>
      <c r="F380" s="1"/>
      <c r="G380" s="2"/>
      <c r="H380" s="2"/>
    </row>
    <row r="381" spans="1:8" x14ac:dyDescent="0.2">
      <c r="A381" s="52" t="str">
        <f t="shared" si="10"/>
        <v>110</v>
      </c>
      <c r="B381" s="4"/>
      <c r="C381" s="5"/>
      <c r="D381" s="5"/>
      <c r="E381" s="1"/>
      <c r="F381" s="1"/>
      <c r="G381" s="2"/>
      <c r="H381" s="2"/>
    </row>
    <row r="382" spans="1:8" x14ac:dyDescent="0.2">
      <c r="A382" s="52" t="str">
        <f t="shared" si="10"/>
        <v>110</v>
      </c>
      <c r="B382" s="4"/>
      <c r="C382" s="5"/>
      <c r="D382" s="5"/>
      <c r="E382" s="1"/>
      <c r="F382" s="1"/>
      <c r="G382" s="2"/>
      <c r="H382" s="2"/>
    </row>
    <row r="383" spans="1:8" ht="12.75" customHeight="1" x14ac:dyDescent="0.2">
      <c r="A383" s="54">
        <v>12</v>
      </c>
      <c r="B383" s="111"/>
      <c r="C383" s="111"/>
      <c r="D383" s="111"/>
      <c r="E383" s="111"/>
      <c r="F383" s="111"/>
      <c r="G383" s="111"/>
      <c r="H383" s="111"/>
    </row>
    <row r="384" spans="1:8" x14ac:dyDescent="0.2">
      <c r="A384" s="56" t="s">
        <v>0</v>
      </c>
      <c r="B384" s="57"/>
      <c r="C384" s="57"/>
      <c r="D384" s="57"/>
      <c r="E384" s="57"/>
      <c r="F384" s="57"/>
      <c r="G384" s="57"/>
      <c r="H384" s="57"/>
    </row>
    <row r="385" spans="1:8" x14ac:dyDescent="0.2">
      <c r="A385" s="52" t="str">
        <f>$A$383&amp;B385*100&amp;C385</f>
        <v>120</v>
      </c>
      <c r="B385" s="4"/>
      <c r="C385" s="5"/>
      <c r="D385" s="5"/>
      <c r="E385" s="44"/>
      <c r="F385" s="44"/>
      <c r="G385" s="2"/>
      <c r="H385" s="2"/>
    </row>
    <row r="386" spans="1:8" x14ac:dyDescent="0.2">
      <c r="A386" s="52" t="str">
        <f t="shared" ref="A386:A414" si="11">$A$383&amp;B386*100&amp;C386</f>
        <v>120</v>
      </c>
      <c r="B386" s="4"/>
      <c r="C386" s="5"/>
      <c r="D386" s="5"/>
      <c r="E386" s="44"/>
      <c r="F386" s="44"/>
      <c r="G386" s="2"/>
      <c r="H386" s="2"/>
    </row>
    <row r="387" spans="1:8" x14ac:dyDescent="0.2">
      <c r="A387" s="52" t="str">
        <f t="shared" si="11"/>
        <v>120</v>
      </c>
      <c r="B387" s="4"/>
      <c r="C387" s="5"/>
      <c r="D387" s="5"/>
      <c r="E387" s="44"/>
      <c r="F387" s="44"/>
      <c r="G387" s="2"/>
      <c r="H387" s="2"/>
    </row>
    <row r="388" spans="1:8" x14ac:dyDescent="0.2">
      <c r="A388" s="52" t="str">
        <f t="shared" si="11"/>
        <v>120</v>
      </c>
      <c r="B388" s="4"/>
      <c r="C388" s="5"/>
      <c r="D388" s="5"/>
      <c r="E388" s="44"/>
      <c r="F388" s="44"/>
      <c r="G388" s="2"/>
      <c r="H388" s="2"/>
    </row>
    <row r="389" spans="1:8" x14ac:dyDescent="0.2">
      <c r="A389" s="52" t="str">
        <f t="shared" si="11"/>
        <v>120</v>
      </c>
      <c r="B389" s="4"/>
      <c r="C389" s="5"/>
      <c r="D389" s="5"/>
      <c r="E389" s="44"/>
      <c r="F389" s="44"/>
      <c r="G389" s="2"/>
      <c r="H389" s="2"/>
    </row>
    <row r="390" spans="1:8" x14ac:dyDescent="0.2">
      <c r="A390" s="52" t="str">
        <f t="shared" si="11"/>
        <v>120</v>
      </c>
      <c r="B390" s="4"/>
      <c r="C390" s="5"/>
      <c r="D390" s="5"/>
      <c r="E390" s="44"/>
      <c r="F390" s="44"/>
      <c r="G390" s="2"/>
      <c r="H390" s="2"/>
    </row>
    <row r="391" spans="1:8" x14ac:dyDescent="0.2">
      <c r="A391" s="52" t="str">
        <f t="shared" si="11"/>
        <v>120</v>
      </c>
      <c r="B391" s="4"/>
      <c r="C391" s="5"/>
      <c r="D391" s="5"/>
      <c r="E391" s="3"/>
      <c r="F391" s="3"/>
      <c r="G391" s="2"/>
      <c r="H391" s="58"/>
    </row>
    <row r="392" spans="1:8" x14ac:dyDescent="0.2">
      <c r="A392" s="52" t="str">
        <f t="shared" si="11"/>
        <v>120</v>
      </c>
      <c r="B392" s="4"/>
      <c r="C392" s="5"/>
      <c r="D392" s="5"/>
      <c r="E392" s="3"/>
      <c r="F392" s="3"/>
      <c r="G392" s="2"/>
      <c r="H392" s="58"/>
    </row>
    <row r="393" spans="1:8" x14ac:dyDescent="0.2">
      <c r="A393" s="52" t="str">
        <f t="shared" si="11"/>
        <v>120</v>
      </c>
      <c r="B393" s="4"/>
      <c r="C393" s="5"/>
      <c r="D393" s="5"/>
      <c r="E393" s="3"/>
      <c r="F393" s="3"/>
      <c r="G393" s="2"/>
      <c r="H393" s="58"/>
    </row>
    <row r="394" spans="1:8" x14ac:dyDescent="0.2">
      <c r="A394" s="52" t="str">
        <f t="shared" si="11"/>
        <v>120</v>
      </c>
      <c r="B394" s="4"/>
      <c r="C394" s="5"/>
      <c r="D394" s="5"/>
      <c r="E394" s="3"/>
      <c r="F394" s="3"/>
      <c r="G394" s="2"/>
      <c r="H394" s="58"/>
    </row>
    <row r="395" spans="1:8" x14ac:dyDescent="0.2">
      <c r="A395" s="52" t="str">
        <f t="shared" si="11"/>
        <v>120</v>
      </c>
      <c r="B395" s="4"/>
      <c r="C395" s="5"/>
      <c r="D395" s="5"/>
      <c r="E395" s="3"/>
      <c r="F395" s="3"/>
      <c r="G395" s="2"/>
      <c r="H395" s="58"/>
    </row>
    <row r="396" spans="1:8" x14ac:dyDescent="0.2">
      <c r="A396" s="52" t="str">
        <f t="shared" si="11"/>
        <v>120</v>
      </c>
      <c r="B396" s="4"/>
      <c r="C396" s="5"/>
      <c r="D396" s="5"/>
      <c r="E396" s="3"/>
      <c r="F396" s="3"/>
      <c r="G396" s="2"/>
      <c r="H396" s="58"/>
    </row>
    <row r="397" spans="1:8" x14ac:dyDescent="0.2">
      <c r="A397" s="52" t="str">
        <f t="shared" si="11"/>
        <v>120</v>
      </c>
      <c r="B397" s="4"/>
      <c r="C397" s="5"/>
      <c r="D397" s="5"/>
      <c r="E397" s="3"/>
      <c r="F397" s="3"/>
      <c r="G397" s="2"/>
      <c r="H397" s="2"/>
    </row>
    <row r="398" spans="1:8" x14ac:dyDescent="0.2">
      <c r="A398" s="52" t="str">
        <f t="shared" si="11"/>
        <v>120</v>
      </c>
      <c r="B398" s="4"/>
      <c r="C398" s="5"/>
      <c r="D398" s="5"/>
      <c r="E398" s="3"/>
      <c r="F398" s="3"/>
      <c r="G398" s="2"/>
      <c r="H398" s="2"/>
    </row>
    <row r="399" spans="1:8" x14ac:dyDescent="0.2">
      <c r="A399" s="52" t="str">
        <f t="shared" si="11"/>
        <v>120</v>
      </c>
      <c r="B399" s="4"/>
      <c r="C399" s="5"/>
      <c r="D399" s="5"/>
      <c r="E399" s="3"/>
      <c r="F399" s="3"/>
      <c r="G399" s="2"/>
      <c r="H399" s="2"/>
    </row>
    <row r="400" spans="1:8" x14ac:dyDescent="0.2">
      <c r="A400" s="52" t="str">
        <f t="shared" si="11"/>
        <v>120</v>
      </c>
      <c r="B400" s="4"/>
      <c r="C400" s="5"/>
      <c r="D400" s="5"/>
      <c r="E400" s="3"/>
      <c r="F400" s="3"/>
      <c r="G400" s="2"/>
      <c r="H400" s="2"/>
    </row>
    <row r="401" spans="1:8" x14ac:dyDescent="0.2">
      <c r="A401" s="52" t="str">
        <f t="shared" si="11"/>
        <v>120</v>
      </c>
      <c r="B401" s="4"/>
      <c r="C401" s="5"/>
      <c r="D401" s="5"/>
      <c r="E401" s="3"/>
      <c r="F401" s="3"/>
      <c r="G401" s="2"/>
      <c r="H401" s="2"/>
    </row>
    <row r="402" spans="1:8" x14ac:dyDescent="0.2">
      <c r="A402" s="52" t="str">
        <f t="shared" si="11"/>
        <v>120</v>
      </c>
      <c r="B402" s="4"/>
      <c r="C402" s="5"/>
      <c r="D402" s="5"/>
      <c r="E402" s="3"/>
      <c r="F402" s="3"/>
      <c r="G402" s="2"/>
      <c r="H402" s="2"/>
    </row>
    <row r="403" spans="1:8" x14ac:dyDescent="0.2">
      <c r="A403" s="52" t="str">
        <f t="shared" si="11"/>
        <v>120</v>
      </c>
      <c r="B403" s="4"/>
      <c r="C403" s="5"/>
      <c r="D403" s="5"/>
      <c r="E403" s="3"/>
      <c r="F403" s="3"/>
      <c r="G403" s="2"/>
      <c r="H403" s="58"/>
    </row>
    <row r="404" spans="1:8" x14ac:dyDescent="0.2">
      <c r="A404" s="52" t="str">
        <f t="shared" si="11"/>
        <v>120</v>
      </c>
      <c r="B404" s="4"/>
      <c r="C404" s="5"/>
      <c r="D404" s="5"/>
      <c r="E404" s="3"/>
      <c r="F404" s="3"/>
      <c r="G404" s="2"/>
      <c r="H404" s="58"/>
    </row>
    <row r="405" spans="1:8" x14ac:dyDescent="0.2">
      <c r="A405" s="52" t="str">
        <f t="shared" si="11"/>
        <v>120</v>
      </c>
      <c r="B405" s="4"/>
      <c r="C405" s="5"/>
      <c r="D405" s="5"/>
      <c r="E405" s="3"/>
      <c r="F405" s="3"/>
      <c r="G405" s="2"/>
      <c r="H405" s="58"/>
    </row>
    <row r="406" spans="1:8" x14ac:dyDescent="0.2">
      <c r="A406" s="52" t="str">
        <f t="shared" si="11"/>
        <v>120</v>
      </c>
      <c r="B406" s="4"/>
      <c r="C406" s="5"/>
      <c r="D406" s="5"/>
      <c r="E406" s="3"/>
      <c r="F406" s="3"/>
      <c r="G406" s="2"/>
      <c r="H406" s="58"/>
    </row>
    <row r="407" spans="1:8" x14ac:dyDescent="0.2">
      <c r="A407" s="52" t="str">
        <f t="shared" si="11"/>
        <v>120</v>
      </c>
      <c r="B407" s="4"/>
      <c r="C407" s="5"/>
      <c r="D407" s="5"/>
      <c r="E407" s="3"/>
      <c r="F407" s="3"/>
      <c r="G407" s="2"/>
      <c r="H407" s="58"/>
    </row>
    <row r="408" spans="1:8" x14ac:dyDescent="0.2">
      <c r="A408" s="52" t="str">
        <f t="shared" si="11"/>
        <v>120</v>
      </c>
      <c r="B408" s="4"/>
      <c r="C408" s="5"/>
      <c r="D408" s="5"/>
      <c r="E408" s="3"/>
      <c r="F408" s="3"/>
      <c r="G408" s="2"/>
      <c r="H408" s="58"/>
    </row>
    <row r="409" spans="1:8" x14ac:dyDescent="0.2">
      <c r="A409" s="52" t="str">
        <f t="shared" si="11"/>
        <v>120</v>
      </c>
      <c r="B409" s="4"/>
      <c r="C409" s="5"/>
      <c r="D409" s="5"/>
      <c r="E409" s="1"/>
      <c r="F409" s="1"/>
      <c r="G409" s="2"/>
      <c r="H409" s="2"/>
    </row>
    <row r="410" spans="1:8" x14ac:dyDescent="0.2">
      <c r="A410" s="52" t="str">
        <f t="shared" si="11"/>
        <v>120</v>
      </c>
      <c r="B410" s="4"/>
      <c r="C410" s="5"/>
      <c r="D410" s="5"/>
      <c r="E410" s="1"/>
      <c r="F410" s="1"/>
      <c r="G410" s="2"/>
      <c r="H410" s="2"/>
    </row>
    <row r="411" spans="1:8" x14ac:dyDescent="0.2">
      <c r="A411" s="52" t="str">
        <f t="shared" si="11"/>
        <v>120</v>
      </c>
      <c r="B411" s="4"/>
      <c r="C411" s="5"/>
      <c r="D411" s="5"/>
      <c r="E411" s="1"/>
      <c r="F411" s="1"/>
      <c r="G411" s="2"/>
      <c r="H411" s="2"/>
    </row>
    <row r="412" spans="1:8" x14ac:dyDescent="0.2">
      <c r="A412" s="52" t="str">
        <f t="shared" si="11"/>
        <v>120</v>
      </c>
      <c r="B412" s="4"/>
      <c r="C412" s="5"/>
      <c r="D412" s="5"/>
      <c r="E412" s="1"/>
      <c r="F412" s="1"/>
      <c r="G412" s="2"/>
      <c r="H412" s="2"/>
    </row>
    <row r="413" spans="1:8" x14ac:dyDescent="0.2">
      <c r="A413" s="52" t="str">
        <f t="shared" si="11"/>
        <v>120</v>
      </c>
      <c r="B413" s="4"/>
      <c r="C413" s="5"/>
      <c r="D413" s="5"/>
      <c r="E413" s="1"/>
      <c r="F413" s="1"/>
      <c r="G413" s="2"/>
      <c r="H413" s="2"/>
    </row>
    <row r="414" spans="1:8" x14ac:dyDescent="0.2">
      <c r="A414" s="52" t="str">
        <f t="shared" si="11"/>
        <v>120</v>
      </c>
      <c r="B414" s="4"/>
      <c r="C414" s="5"/>
      <c r="D414" s="5"/>
      <c r="E414" s="1"/>
      <c r="F414" s="1"/>
      <c r="G414" s="2"/>
      <c r="H414" s="2"/>
    </row>
    <row r="415" spans="1:8" ht="12.75" customHeight="1" x14ac:dyDescent="0.2">
      <c r="A415" s="54">
        <v>13</v>
      </c>
      <c r="B415" s="111"/>
      <c r="C415" s="111"/>
      <c r="D415" s="111"/>
      <c r="E415" s="111"/>
      <c r="F415" s="111"/>
      <c r="G415" s="111"/>
      <c r="H415" s="111"/>
    </row>
    <row r="416" spans="1:8" x14ac:dyDescent="0.2">
      <c r="A416" s="56" t="s">
        <v>0</v>
      </c>
      <c r="B416" s="57"/>
      <c r="C416" s="57"/>
      <c r="D416" s="57"/>
      <c r="E416" s="57"/>
      <c r="F416" s="57"/>
      <c r="G416" s="57"/>
      <c r="H416" s="57"/>
    </row>
    <row r="417" spans="1:8" x14ac:dyDescent="0.2">
      <c r="A417" s="52" t="str">
        <f>$A$415&amp;B417*100&amp;C417</f>
        <v>130</v>
      </c>
      <c r="B417" s="4"/>
      <c r="C417" s="5"/>
      <c r="D417" s="5"/>
      <c r="E417" s="44"/>
      <c r="F417" s="44"/>
      <c r="G417" s="2"/>
      <c r="H417" s="2"/>
    </row>
    <row r="418" spans="1:8" x14ac:dyDescent="0.2">
      <c r="A418" s="52" t="str">
        <f t="shared" ref="A418:A446" si="12">$A$415&amp;B418*100&amp;C418</f>
        <v>130</v>
      </c>
      <c r="B418" s="4"/>
      <c r="C418" s="5"/>
      <c r="D418" s="5"/>
      <c r="E418" s="44"/>
      <c r="F418" s="44"/>
      <c r="G418" s="2"/>
      <c r="H418" s="2"/>
    </row>
    <row r="419" spans="1:8" x14ac:dyDescent="0.2">
      <c r="A419" s="52" t="str">
        <f t="shared" si="12"/>
        <v>130</v>
      </c>
      <c r="B419" s="4"/>
      <c r="C419" s="5"/>
      <c r="D419" s="5"/>
      <c r="E419" s="44"/>
      <c r="F419" s="44"/>
      <c r="G419" s="2"/>
      <c r="H419" s="2"/>
    </row>
    <row r="420" spans="1:8" x14ac:dyDescent="0.2">
      <c r="A420" s="52" t="str">
        <f t="shared" si="12"/>
        <v>130</v>
      </c>
      <c r="B420" s="4"/>
      <c r="C420" s="5"/>
      <c r="D420" s="5"/>
      <c r="E420" s="44"/>
      <c r="F420" s="44"/>
      <c r="G420" s="2"/>
      <c r="H420" s="2"/>
    </row>
    <row r="421" spans="1:8" x14ac:dyDescent="0.2">
      <c r="A421" s="52" t="str">
        <f t="shared" si="12"/>
        <v>130</v>
      </c>
      <c r="B421" s="4"/>
      <c r="C421" s="5"/>
      <c r="D421" s="5"/>
      <c r="E421" s="44"/>
      <c r="F421" s="44"/>
      <c r="G421" s="2"/>
      <c r="H421" s="2"/>
    </row>
    <row r="422" spans="1:8" x14ac:dyDescent="0.2">
      <c r="A422" s="52" t="str">
        <f t="shared" si="12"/>
        <v>130</v>
      </c>
      <c r="B422" s="4"/>
      <c r="C422" s="5"/>
      <c r="D422" s="5"/>
      <c r="E422" s="44"/>
      <c r="F422" s="44"/>
      <c r="G422" s="2"/>
      <c r="H422" s="2"/>
    </row>
    <row r="423" spans="1:8" x14ac:dyDescent="0.2">
      <c r="A423" s="52" t="str">
        <f t="shared" si="12"/>
        <v>130</v>
      </c>
      <c r="B423" s="4"/>
      <c r="C423" s="5"/>
      <c r="D423" s="5"/>
      <c r="E423" s="44"/>
      <c r="F423" s="44"/>
      <c r="G423" s="2"/>
      <c r="H423" s="58"/>
    </row>
    <row r="424" spans="1:8" x14ac:dyDescent="0.2">
      <c r="A424" s="52" t="str">
        <f t="shared" si="12"/>
        <v>130</v>
      </c>
      <c r="B424" s="4"/>
      <c r="C424" s="5"/>
      <c r="D424" s="5"/>
      <c r="E424" s="44"/>
      <c r="F424" s="44"/>
      <c r="G424" s="2"/>
      <c r="H424" s="58"/>
    </row>
    <row r="425" spans="1:8" x14ac:dyDescent="0.2">
      <c r="A425" s="52" t="str">
        <f t="shared" si="12"/>
        <v>130</v>
      </c>
      <c r="B425" s="4"/>
      <c r="C425" s="5"/>
      <c r="D425" s="5"/>
      <c r="E425" s="44"/>
      <c r="F425" s="44"/>
      <c r="G425" s="2"/>
      <c r="H425" s="58"/>
    </row>
    <row r="426" spans="1:8" x14ac:dyDescent="0.2">
      <c r="A426" s="52" t="str">
        <f t="shared" si="12"/>
        <v>130</v>
      </c>
      <c r="B426" s="4"/>
      <c r="C426" s="5"/>
      <c r="D426" s="5"/>
      <c r="E426" s="44"/>
      <c r="F426" s="44"/>
      <c r="G426" s="2"/>
      <c r="H426" s="58"/>
    </row>
    <row r="427" spans="1:8" x14ac:dyDescent="0.2">
      <c r="A427" s="52" t="str">
        <f t="shared" si="12"/>
        <v>130</v>
      </c>
      <c r="B427" s="4"/>
      <c r="C427" s="5"/>
      <c r="D427" s="5"/>
      <c r="E427" s="44"/>
      <c r="F427" s="44"/>
      <c r="G427" s="2"/>
      <c r="H427" s="58"/>
    </row>
    <row r="428" spans="1:8" x14ac:dyDescent="0.2">
      <c r="A428" s="52" t="str">
        <f t="shared" si="12"/>
        <v>130</v>
      </c>
      <c r="B428" s="4"/>
      <c r="C428" s="5"/>
      <c r="D428" s="5"/>
      <c r="E428" s="44"/>
      <c r="F428" s="44"/>
      <c r="G428" s="2"/>
      <c r="H428" s="58"/>
    </row>
    <row r="429" spans="1:8" x14ac:dyDescent="0.2">
      <c r="A429" s="52" t="str">
        <f t="shared" si="12"/>
        <v>130</v>
      </c>
      <c r="B429" s="4"/>
      <c r="C429" s="5"/>
      <c r="D429" s="5"/>
      <c r="E429" s="44"/>
      <c r="F429" s="44"/>
      <c r="G429" s="2"/>
      <c r="H429" s="2"/>
    </row>
    <row r="430" spans="1:8" x14ac:dyDescent="0.2">
      <c r="A430" s="52" t="str">
        <f t="shared" si="12"/>
        <v>130</v>
      </c>
      <c r="B430" s="4"/>
      <c r="C430" s="5"/>
      <c r="D430" s="5"/>
      <c r="E430" s="44"/>
      <c r="F430" s="44"/>
      <c r="G430" s="2"/>
      <c r="H430" s="2"/>
    </row>
    <row r="431" spans="1:8" x14ac:dyDescent="0.2">
      <c r="A431" s="52" t="str">
        <f t="shared" si="12"/>
        <v>130</v>
      </c>
      <c r="B431" s="4"/>
      <c r="C431" s="5"/>
      <c r="D431" s="5"/>
      <c r="E431" s="44"/>
      <c r="F431" s="44"/>
      <c r="G431" s="2"/>
      <c r="H431" s="2"/>
    </row>
    <row r="432" spans="1:8" x14ac:dyDescent="0.2">
      <c r="A432" s="52" t="str">
        <f t="shared" si="12"/>
        <v>130</v>
      </c>
      <c r="B432" s="4"/>
      <c r="C432" s="5"/>
      <c r="D432" s="5"/>
      <c r="E432" s="44"/>
      <c r="F432" s="44"/>
      <c r="G432" s="2"/>
      <c r="H432" s="2"/>
    </row>
    <row r="433" spans="1:8" x14ac:dyDescent="0.2">
      <c r="A433" s="52" t="str">
        <f t="shared" si="12"/>
        <v>130</v>
      </c>
      <c r="B433" s="4"/>
      <c r="C433" s="5"/>
      <c r="D433" s="5"/>
      <c r="E433" s="44"/>
      <c r="F433" s="44"/>
      <c r="G433" s="2"/>
      <c r="H433" s="2"/>
    </row>
    <row r="434" spans="1:8" x14ac:dyDescent="0.2">
      <c r="A434" s="52" t="str">
        <f t="shared" si="12"/>
        <v>130</v>
      </c>
      <c r="B434" s="4"/>
      <c r="C434" s="5"/>
      <c r="D434" s="5"/>
      <c r="E434" s="44"/>
      <c r="F434" s="44"/>
      <c r="G434" s="2"/>
      <c r="H434" s="2"/>
    </row>
    <row r="435" spans="1:8" x14ac:dyDescent="0.2">
      <c r="A435" s="52" t="str">
        <f t="shared" si="12"/>
        <v>130</v>
      </c>
      <c r="B435" s="4"/>
      <c r="C435" s="5"/>
      <c r="D435" s="5"/>
      <c r="E435" s="3"/>
      <c r="F435" s="3"/>
      <c r="G435" s="2"/>
      <c r="H435" s="58"/>
    </row>
    <row r="436" spans="1:8" x14ac:dyDescent="0.2">
      <c r="A436" s="52" t="str">
        <f t="shared" si="12"/>
        <v>130</v>
      </c>
      <c r="B436" s="4"/>
      <c r="C436" s="5"/>
      <c r="D436" s="5"/>
      <c r="E436" s="3"/>
      <c r="F436" s="3"/>
      <c r="G436" s="2"/>
      <c r="H436" s="58"/>
    </row>
    <row r="437" spans="1:8" x14ac:dyDescent="0.2">
      <c r="A437" s="52" t="str">
        <f t="shared" si="12"/>
        <v>130</v>
      </c>
      <c r="B437" s="4"/>
      <c r="C437" s="5"/>
      <c r="D437" s="5"/>
      <c r="E437" s="3"/>
      <c r="F437" s="3"/>
      <c r="G437" s="2"/>
      <c r="H437" s="58"/>
    </row>
    <row r="438" spans="1:8" x14ac:dyDescent="0.2">
      <c r="A438" s="52" t="str">
        <f t="shared" si="12"/>
        <v>130</v>
      </c>
      <c r="B438" s="4"/>
      <c r="C438" s="5"/>
      <c r="D438" s="5"/>
      <c r="E438" s="3"/>
      <c r="F438" s="3"/>
      <c r="G438" s="2"/>
      <c r="H438" s="58"/>
    </row>
    <row r="439" spans="1:8" x14ac:dyDescent="0.2">
      <c r="A439" s="52" t="str">
        <f t="shared" si="12"/>
        <v>130</v>
      </c>
      <c r="B439" s="4"/>
      <c r="C439" s="5"/>
      <c r="D439" s="5"/>
      <c r="E439" s="3"/>
      <c r="F439" s="3"/>
      <c r="G439" s="2"/>
      <c r="H439" s="58"/>
    </row>
    <row r="440" spans="1:8" x14ac:dyDescent="0.2">
      <c r="A440" s="52" t="str">
        <f t="shared" si="12"/>
        <v>130</v>
      </c>
      <c r="B440" s="4"/>
      <c r="C440" s="5"/>
      <c r="D440" s="5"/>
      <c r="E440" s="3"/>
      <c r="F440" s="3"/>
      <c r="G440" s="2"/>
      <c r="H440" s="58"/>
    </row>
    <row r="441" spans="1:8" x14ac:dyDescent="0.2">
      <c r="A441" s="52" t="str">
        <f t="shared" si="12"/>
        <v>130</v>
      </c>
      <c r="B441" s="4"/>
      <c r="C441" s="5"/>
      <c r="D441" s="5"/>
      <c r="E441" s="1"/>
      <c r="F441" s="1"/>
      <c r="G441" s="2"/>
      <c r="H441" s="2"/>
    </row>
    <row r="442" spans="1:8" x14ac:dyDescent="0.2">
      <c r="A442" s="52" t="str">
        <f t="shared" si="12"/>
        <v>130</v>
      </c>
      <c r="B442" s="4"/>
      <c r="C442" s="5"/>
      <c r="D442" s="5"/>
      <c r="E442" s="1"/>
      <c r="F442" s="1"/>
      <c r="G442" s="2"/>
      <c r="H442" s="2"/>
    </row>
    <row r="443" spans="1:8" x14ac:dyDescent="0.2">
      <c r="A443" s="52" t="str">
        <f t="shared" si="12"/>
        <v>130</v>
      </c>
      <c r="B443" s="4"/>
      <c r="C443" s="5"/>
      <c r="D443" s="5"/>
      <c r="E443" s="1"/>
      <c r="F443" s="1"/>
      <c r="G443" s="2"/>
      <c r="H443" s="2"/>
    </row>
    <row r="444" spans="1:8" x14ac:dyDescent="0.2">
      <c r="A444" s="52" t="str">
        <f t="shared" si="12"/>
        <v>130</v>
      </c>
      <c r="B444" s="4"/>
      <c r="C444" s="5"/>
      <c r="D444" s="5"/>
      <c r="E444" s="1"/>
      <c r="F444" s="1"/>
      <c r="G444" s="2"/>
      <c r="H444" s="2"/>
    </row>
    <row r="445" spans="1:8" x14ac:dyDescent="0.2">
      <c r="A445" s="52" t="str">
        <f t="shared" si="12"/>
        <v>130</v>
      </c>
      <c r="B445" s="4"/>
      <c r="C445" s="5"/>
      <c r="D445" s="5"/>
      <c r="E445" s="1"/>
      <c r="F445" s="1"/>
      <c r="G445" s="2"/>
      <c r="H445" s="2"/>
    </row>
    <row r="446" spans="1:8" x14ac:dyDescent="0.2">
      <c r="A446" s="52" t="str">
        <f t="shared" si="12"/>
        <v>130</v>
      </c>
      <c r="B446" s="4"/>
      <c r="C446" s="5"/>
      <c r="D446" s="5"/>
      <c r="E446" s="1"/>
      <c r="F446" s="1"/>
      <c r="G446" s="2"/>
      <c r="H446" s="2"/>
    </row>
    <row r="447" spans="1:8" ht="12.75" customHeight="1" x14ac:dyDescent="0.2">
      <c r="A447" s="54">
        <v>14</v>
      </c>
      <c r="B447" s="111"/>
      <c r="C447" s="111"/>
      <c r="D447" s="111"/>
      <c r="E447" s="111"/>
      <c r="F447" s="111"/>
      <c r="G447" s="111"/>
      <c r="H447" s="111"/>
    </row>
    <row r="448" spans="1:8" x14ac:dyDescent="0.2">
      <c r="A448" s="56" t="s">
        <v>0</v>
      </c>
      <c r="B448" s="57"/>
      <c r="C448" s="57"/>
      <c r="D448" s="57"/>
      <c r="E448" s="57"/>
      <c r="F448" s="57"/>
      <c r="G448" s="57"/>
      <c r="H448" s="57"/>
    </row>
    <row r="449" spans="1:8" x14ac:dyDescent="0.2">
      <c r="A449" s="52" t="str">
        <f>$A$447&amp;B449*100&amp;C449</f>
        <v>140</v>
      </c>
      <c r="B449" s="4"/>
      <c r="C449" s="5"/>
      <c r="D449" s="5"/>
      <c r="E449" s="1"/>
      <c r="F449" s="1"/>
      <c r="G449" s="2"/>
      <c r="H449" s="2"/>
    </row>
    <row r="450" spans="1:8" x14ac:dyDescent="0.2">
      <c r="A450" s="52" t="str">
        <f t="shared" ref="A450:A478" si="13">$A$447&amp;B450*100&amp;C450</f>
        <v>140</v>
      </c>
      <c r="B450" s="4"/>
      <c r="C450" s="5"/>
      <c r="D450" s="5"/>
      <c r="E450" s="1"/>
      <c r="F450" s="1"/>
      <c r="G450" s="2"/>
      <c r="H450" s="2"/>
    </row>
    <row r="451" spans="1:8" x14ac:dyDescent="0.2">
      <c r="A451" s="52" t="str">
        <f t="shared" si="13"/>
        <v>140</v>
      </c>
      <c r="B451" s="4"/>
      <c r="C451" s="5"/>
      <c r="D451" s="5"/>
      <c r="E451" s="1"/>
      <c r="F451" s="1"/>
      <c r="G451" s="2"/>
      <c r="H451" s="2"/>
    </row>
    <row r="452" spans="1:8" x14ac:dyDescent="0.2">
      <c r="A452" s="52" t="str">
        <f t="shared" si="13"/>
        <v>140</v>
      </c>
      <c r="B452" s="4"/>
      <c r="C452" s="5"/>
      <c r="D452" s="5"/>
      <c r="E452" s="1"/>
      <c r="F452" s="1"/>
      <c r="G452" s="2"/>
      <c r="H452" s="2"/>
    </row>
    <row r="453" spans="1:8" x14ac:dyDescent="0.2">
      <c r="A453" s="52" t="str">
        <f t="shared" si="13"/>
        <v>140</v>
      </c>
      <c r="B453" s="4"/>
      <c r="C453" s="5"/>
      <c r="D453" s="5"/>
      <c r="E453" s="1"/>
      <c r="F453" s="1"/>
      <c r="G453" s="2"/>
      <c r="H453" s="2"/>
    </row>
    <row r="454" spans="1:8" x14ac:dyDescent="0.2">
      <c r="A454" s="52" t="str">
        <f t="shared" si="13"/>
        <v>140</v>
      </c>
      <c r="B454" s="4"/>
      <c r="C454" s="5"/>
      <c r="D454" s="5"/>
      <c r="E454" s="1"/>
      <c r="F454" s="1"/>
      <c r="G454" s="2"/>
      <c r="H454" s="2"/>
    </row>
    <row r="455" spans="1:8" x14ac:dyDescent="0.2">
      <c r="A455" s="52" t="str">
        <f t="shared" si="13"/>
        <v>140</v>
      </c>
      <c r="B455" s="4"/>
      <c r="C455" s="5"/>
      <c r="D455" s="5"/>
      <c r="E455" s="3"/>
      <c r="F455" s="3"/>
      <c r="G455" s="58"/>
      <c r="H455" s="58"/>
    </row>
    <row r="456" spans="1:8" x14ac:dyDescent="0.2">
      <c r="A456" s="52" t="str">
        <f t="shared" si="13"/>
        <v>140</v>
      </c>
      <c r="B456" s="4"/>
      <c r="C456" s="5"/>
      <c r="D456" s="5"/>
      <c r="E456" s="3"/>
      <c r="F456" s="3"/>
      <c r="G456" s="58"/>
      <c r="H456" s="58"/>
    </row>
    <row r="457" spans="1:8" x14ac:dyDescent="0.2">
      <c r="A457" s="52" t="str">
        <f t="shared" si="13"/>
        <v>140</v>
      </c>
      <c r="B457" s="4"/>
      <c r="C457" s="5"/>
      <c r="D457" s="5"/>
      <c r="E457" s="3"/>
      <c r="F457" s="3"/>
      <c r="G457" s="58"/>
      <c r="H457" s="58"/>
    </row>
    <row r="458" spans="1:8" x14ac:dyDescent="0.2">
      <c r="A458" s="52" t="str">
        <f t="shared" si="13"/>
        <v>140</v>
      </c>
      <c r="B458" s="4"/>
      <c r="C458" s="5"/>
      <c r="D458" s="5"/>
      <c r="E458" s="3"/>
      <c r="F458" s="3"/>
      <c r="G458" s="58"/>
      <c r="H458" s="58"/>
    </row>
    <row r="459" spans="1:8" x14ac:dyDescent="0.2">
      <c r="A459" s="52" t="str">
        <f t="shared" si="13"/>
        <v>140</v>
      </c>
      <c r="B459" s="4"/>
      <c r="C459" s="5"/>
      <c r="D459" s="5"/>
      <c r="E459" s="3"/>
      <c r="F459" s="3"/>
      <c r="G459" s="58"/>
      <c r="H459" s="58"/>
    </row>
    <row r="460" spans="1:8" x14ac:dyDescent="0.2">
      <c r="A460" s="52" t="str">
        <f t="shared" si="13"/>
        <v>140</v>
      </c>
      <c r="B460" s="4"/>
      <c r="C460" s="5"/>
      <c r="D460" s="5"/>
      <c r="E460" s="3"/>
      <c r="F460" s="3"/>
      <c r="G460" s="58"/>
      <c r="H460" s="58"/>
    </row>
    <row r="461" spans="1:8" x14ac:dyDescent="0.2">
      <c r="A461" s="52" t="str">
        <f t="shared" si="13"/>
        <v>140</v>
      </c>
      <c r="B461" s="4"/>
      <c r="C461" s="5"/>
      <c r="D461" s="5"/>
      <c r="E461" s="1"/>
      <c r="F461" s="1"/>
      <c r="G461" s="2"/>
      <c r="H461" s="2"/>
    </row>
    <row r="462" spans="1:8" x14ac:dyDescent="0.2">
      <c r="A462" s="52" t="str">
        <f t="shared" si="13"/>
        <v>140</v>
      </c>
      <c r="B462" s="4"/>
      <c r="C462" s="5"/>
      <c r="D462" s="5"/>
      <c r="E462" s="1"/>
      <c r="F462" s="1"/>
      <c r="G462" s="2"/>
      <c r="H462" s="2"/>
    </row>
    <row r="463" spans="1:8" x14ac:dyDescent="0.2">
      <c r="A463" s="52" t="str">
        <f t="shared" si="13"/>
        <v>140</v>
      </c>
      <c r="B463" s="4"/>
      <c r="C463" s="5"/>
      <c r="D463" s="5"/>
      <c r="E463" s="1"/>
      <c r="F463" s="1"/>
      <c r="G463" s="2"/>
      <c r="H463" s="2"/>
    </row>
    <row r="464" spans="1:8" x14ac:dyDescent="0.2">
      <c r="A464" s="52" t="str">
        <f t="shared" si="13"/>
        <v>140</v>
      </c>
      <c r="B464" s="4"/>
      <c r="C464" s="5"/>
      <c r="D464" s="5"/>
      <c r="E464" s="1"/>
      <c r="F464" s="1"/>
      <c r="G464" s="2"/>
      <c r="H464" s="2"/>
    </row>
    <row r="465" spans="1:8" x14ac:dyDescent="0.2">
      <c r="A465" s="52" t="str">
        <f t="shared" si="13"/>
        <v>140</v>
      </c>
      <c r="B465" s="4"/>
      <c r="C465" s="5"/>
      <c r="D465" s="5"/>
      <c r="E465" s="1"/>
      <c r="F465" s="1"/>
      <c r="G465" s="2"/>
      <c r="H465" s="2"/>
    </row>
    <row r="466" spans="1:8" x14ac:dyDescent="0.2">
      <c r="A466" s="52" t="str">
        <f t="shared" si="13"/>
        <v>140</v>
      </c>
      <c r="B466" s="4"/>
      <c r="C466" s="5"/>
      <c r="D466" s="5"/>
      <c r="E466" s="1"/>
      <c r="F466" s="1"/>
      <c r="G466" s="2"/>
      <c r="H466" s="2"/>
    </row>
    <row r="467" spans="1:8" x14ac:dyDescent="0.2">
      <c r="A467" s="52" t="str">
        <f t="shared" si="13"/>
        <v>140</v>
      </c>
      <c r="B467" s="4"/>
      <c r="C467" s="5"/>
      <c r="D467" s="5"/>
      <c r="E467" s="3"/>
      <c r="F467" s="3"/>
      <c r="G467" s="58"/>
      <c r="H467" s="58"/>
    </row>
    <row r="468" spans="1:8" x14ac:dyDescent="0.2">
      <c r="A468" s="52" t="str">
        <f t="shared" si="13"/>
        <v>140</v>
      </c>
      <c r="B468" s="4"/>
      <c r="C468" s="5"/>
      <c r="D468" s="5"/>
      <c r="E468" s="3"/>
      <c r="F468" s="3"/>
      <c r="G468" s="58"/>
      <c r="H468" s="58"/>
    </row>
    <row r="469" spans="1:8" x14ac:dyDescent="0.2">
      <c r="A469" s="52" t="str">
        <f t="shared" si="13"/>
        <v>140</v>
      </c>
      <c r="B469" s="4"/>
      <c r="C469" s="5"/>
      <c r="D469" s="5"/>
      <c r="E469" s="3"/>
      <c r="F469" s="3"/>
      <c r="G469" s="58"/>
      <c r="H469" s="58"/>
    </row>
    <row r="470" spans="1:8" x14ac:dyDescent="0.2">
      <c r="A470" s="52" t="str">
        <f t="shared" si="13"/>
        <v>140</v>
      </c>
      <c r="B470" s="4"/>
      <c r="C470" s="5"/>
      <c r="D470" s="5"/>
      <c r="E470" s="3"/>
      <c r="F470" s="3"/>
      <c r="G470" s="58"/>
      <c r="H470" s="58"/>
    </row>
    <row r="471" spans="1:8" x14ac:dyDescent="0.2">
      <c r="A471" s="52" t="str">
        <f t="shared" si="13"/>
        <v>140</v>
      </c>
      <c r="B471" s="4"/>
      <c r="C471" s="5"/>
      <c r="D471" s="5"/>
      <c r="E471" s="3"/>
      <c r="F471" s="3"/>
      <c r="G471" s="58"/>
      <c r="H471" s="58"/>
    </row>
    <row r="472" spans="1:8" x14ac:dyDescent="0.2">
      <c r="A472" s="52" t="str">
        <f t="shared" si="13"/>
        <v>140</v>
      </c>
      <c r="B472" s="4"/>
      <c r="C472" s="5"/>
      <c r="D472" s="5"/>
      <c r="E472" s="3"/>
      <c r="F472" s="3"/>
      <c r="G472" s="58"/>
      <c r="H472" s="58"/>
    </row>
    <row r="473" spans="1:8" x14ac:dyDescent="0.2">
      <c r="A473" s="52" t="str">
        <f t="shared" si="13"/>
        <v>140</v>
      </c>
      <c r="B473" s="4"/>
      <c r="C473" s="5"/>
      <c r="D473" s="5"/>
      <c r="E473" s="1"/>
      <c r="F473" s="1"/>
      <c r="G473" s="2"/>
      <c r="H473" s="2"/>
    </row>
    <row r="474" spans="1:8" x14ac:dyDescent="0.2">
      <c r="A474" s="52" t="str">
        <f t="shared" si="13"/>
        <v>140</v>
      </c>
      <c r="B474" s="4"/>
      <c r="C474" s="5"/>
      <c r="D474" s="5"/>
      <c r="E474" s="1"/>
      <c r="F474" s="1"/>
      <c r="G474" s="2"/>
      <c r="H474" s="2"/>
    </row>
    <row r="475" spans="1:8" x14ac:dyDescent="0.2">
      <c r="A475" s="52" t="str">
        <f t="shared" si="13"/>
        <v>140</v>
      </c>
      <c r="B475" s="4"/>
      <c r="C475" s="5"/>
      <c r="D475" s="5"/>
      <c r="E475" s="1"/>
      <c r="F475" s="1"/>
      <c r="G475" s="2"/>
      <c r="H475" s="2"/>
    </row>
    <row r="476" spans="1:8" x14ac:dyDescent="0.2">
      <c r="A476" s="52" t="str">
        <f t="shared" si="13"/>
        <v>140</v>
      </c>
      <c r="B476" s="4"/>
      <c r="C476" s="5"/>
      <c r="D476" s="5"/>
      <c r="E476" s="1"/>
      <c r="F476" s="1"/>
      <c r="G476" s="2"/>
      <c r="H476" s="2"/>
    </row>
    <row r="477" spans="1:8" x14ac:dyDescent="0.2">
      <c r="A477" s="52" t="str">
        <f t="shared" si="13"/>
        <v>140</v>
      </c>
      <c r="B477" s="4"/>
      <c r="C477" s="5"/>
      <c r="D477" s="5"/>
      <c r="E477" s="1"/>
      <c r="F477" s="1"/>
      <c r="G477" s="2"/>
      <c r="H477" s="2"/>
    </row>
    <row r="478" spans="1:8" x14ac:dyDescent="0.2">
      <c r="A478" s="52" t="str">
        <f t="shared" si="13"/>
        <v>140</v>
      </c>
      <c r="B478" s="4"/>
      <c r="C478" s="5"/>
      <c r="D478" s="5"/>
      <c r="E478" s="1"/>
      <c r="F478" s="1"/>
      <c r="G478" s="2"/>
      <c r="H478" s="2"/>
    </row>
    <row r="479" spans="1:8" ht="12.75" customHeight="1" x14ac:dyDescent="0.2">
      <c r="A479" s="54">
        <v>15</v>
      </c>
      <c r="B479" s="111"/>
      <c r="C479" s="111"/>
      <c r="D479" s="111"/>
      <c r="E479" s="111"/>
      <c r="F479" s="111"/>
      <c r="G479" s="111"/>
      <c r="H479" s="111"/>
    </row>
    <row r="480" spans="1:8" x14ac:dyDescent="0.2">
      <c r="A480" s="56" t="s">
        <v>0</v>
      </c>
      <c r="B480" s="57"/>
      <c r="C480" s="57"/>
      <c r="D480" s="57"/>
      <c r="E480" s="57"/>
      <c r="F480" s="57"/>
      <c r="G480" s="57"/>
      <c r="H480" s="57"/>
    </row>
    <row r="481" spans="1:8" x14ac:dyDescent="0.2">
      <c r="A481" s="52" t="str">
        <f>$A$479&amp;B481*100&amp;C481</f>
        <v>150</v>
      </c>
      <c r="B481" s="4"/>
      <c r="C481" s="5"/>
      <c r="D481" s="5"/>
      <c r="E481" s="1"/>
      <c r="F481" s="1"/>
      <c r="G481" s="2"/>
      <c r="H481" s="2"/>
    </row>
    <row r="482" spans="1:8" x14ac:dyDescent="0.2">
      <c r="A482" s="52" t="str">
        <f t="shared" ref="A482:A510" si="14">$A$479&amp;B482*100&amp;C482</f>
        <v>150</v>
      </c>
      <c r="B482" s="4"/>
      <c r="C482" s="5"/>
      <c r="D482" s="5"/>
      <c r="E482" s="1"/>
      <c r="F482" s="1"/>
      <c r="G482" s="2"/>
      <c r="H482" s="2"/>
    </row>
    <row r="483" spans="1:8" x14ac:dyDescent="0.2">
      <c r="A483" s="52" t="str">
        <f t="shared" si="14"/>
        <v>150</v>
      </c>
      <c r="B483" s="4"/>
      <c r="C483" s="5"/>
      <c r="D483" s="5"/>
      <c r="E483" s="1"/>
      <c r="F483" s="1"/>
      <c r="G483" s="2"/>
      <c r="H483" s="2"/>
    </row>
    <row r="484" spans="1:8" x14ac:dyDescent="0.2">
      <c r="A484" s="52" t="str">
        <f t="shared" si="14"/>
        <v>150</v>
      </c>
      <c r="B484" s="4"/>
      <c r="C484" s="5"/>
      <c r="D484" s="5"/>
      <c r="E484" s="1"/>
      <c r="F484" s="1"/>
      <c r="G484" s="2"/>
      <c r="H484" s="2"/>
    </row>
    <row r="485" spans="1:8" x14ac:dyDescent="0.2">
      <c r="A485" s="52" t="str">
        <f t="shared" si="14"/>
        <v>150</v>
      </c>
      <c r="B485" s="4"/>
      <c r="C485" s="5"/>
      <c r="D485" s="5"/>
      <c r="E485" s="1"/>
      <c r="F485" s="1"/>
      <c r="G485" s="2"/>
      <c r="H485" s="2"/>
    </row>
    <row r="486" spans="1:8" x14ac:dyDescent="0.2">
      <c r="A486" s="52" t="str">
        <f t="shared" si="14"/>
        <v>150</v>
      </c>
      <c r="B486" s="4"/>
      <c r="C486" s="5"/>
      <c r="D486" s="5"/>
      <c r="E486" s="1"/>
      <c r="F486" s="1"/>
      <c r="G486" s="2"/>
      <c r="H486" s="2"/>
    </row>
    <row r="487" spans="1:8" x14ac:dyDescent="0.2">
      <c r="A487" s="52" t="str">
        <f t="shared" si="14"/>
        <v>150</v>
      </c>
      <c r="B487" s="4"/>
      <c r="C487" s="5"/>
      <c r="D487" s="5"/>
      <c r="E487" s="3"/>
      <c r="F487" s="3"/>
      <c r="G487" s="2"/>
      <c r="H487" s="58"/>
    </row>
    <row r="488" spans="1:8" x14ac:dyDescent="0.2">
      <c r="A488" s="52" t="str">
        <f t="shared" si="14"/>
        <v>150</v>
      </c>
      <c r="B488" s="4"/>
      <c r="C488" s="5"/>
      <c r="D488" s="5"/>
      <c r="E488" s="3"/>
      <c r="F488" s="3"/>
      <c r="G488" s="2"/>
      <c r="H488" s="58"/>
    </row>
    <row r="489" spans="1:8" x14ac:dyDescent="0.2">
      <c r="A489" s="52" t="str">
        <f t="shared" si="14"/>
        <v>150</v>
      </c>
      <c r="B489" s="4"/>
      <c r="C489" s="5"/>
      <c r="D489" s="5"/>
      <c r="E489" s="3"/>
      <c r="F489" s="3"/>
      <c r="G489" s="2"/>
      <c r="H489" s="58"/>
    </row>
    <row r="490" spans="1:8" x14ac:dyDescent="0.2">
      <c r="A490" s="52" t="str">
        <f t="shared" si="14"/>
        <v>150</v>
      </c>
      <c r="B490" s="4"/>
      <c r="C490" s="5"/>
      <c r="D490" s="5"/>
      <c r="E490" s="3"/>
      <c r="F490" s="3"/>
      <c r="G490" s="2"/>
      <c r="H490" s="58"/>
    </row>
    <row r="491" spans="1:8" x14ac:dyDescent="0.2">
      <c r="A491" s="52" t="str">
        <f t="shared" si="14"/>
        <v>150</v>
      </c>
      <c r="B491" s="4"/>
      <c r="C491" s="5"/>
      <c r="D491" s="5"/>
      <c r="E491" s="3"/>
      <c r="F491" s="3"/>
      <c r="G491" s="2"/>
      <c r="H491" s="58"/>
    </row>
    <row r="492" spans="1:8" x14ac:dyDescent="0.2">
      <c r="A492" s="52" t="str">
        <f t="shared" si="14"/>
        <v>150</v>
      </c>
      <c r="B492" s="4"/>
      <c r="C492" s="5"/>
      <c r="D492" s="5"/>
      <c r="E492" s="3"/>
      <c r="F492" s="3"/>
      <c r="G492" s="2"/>
      <c r="H492" s="58"/>
    </row>
    <row r="493" spans="1:8" x14ac:dyDescent="0.2">
      <c r="A493" s="52" t="str">
        <f t="shared" si="14"/>
        <v>150</v>
      </c>
      <c r="B493" s="4"/>
      <c r="C493" s="5"/>
      <c r="D493" s="5"/>
      <c r="E493" s="1"/>
      <c r="F493" s="1"/>
      <c r="G493" s="2"/>
      <c r="H493" s="2"/>
    </row>
    <row r="494" spans="1:8" x14ac:dyDescent="0.2">
      <c r="A494" s="52" t="str">
        <f t="shared" si="14"/>
        <v>150</v>
      </c>
      <c r="B494" s="4"/>
      <c r="C494" s="5"/>
      <c r="D494" s="5"/>
      <c r="E494" s="1"/>
      <c r="F494" s="1"/>
      <c r="G494" s="2"/>
      <c r="H494" s="2"/>
    </row>
    <row r="495" spans="1:8" x14ac:dyDescent="0.2">
      <c r="A495" s="52" t="str">
        <f t="shared" si="14"/>
        <v>150</v>
      </c>
      <c r="B495" s="4"/>
      <c r="C495" s="5"/>
      <c r="D495" s="5"/>
      <c r="E495" s="1"/>
      <c r="F495" s="1"/>
      <c r="G495" s="2"/>
      <c r="H495" s="2"/>
    </row>
    <row r="496" spans="1:8" x14ac:dyDescent="0.2">
      <c r="A496" s="52" t="str">
        <f t="shared" si="14"/>
        <v>150</v>
      </c>
      <c r="B496" s="4"/>
      <c r="C496" s="5"/>
      <c r="D496" s="5"/>
      <c r="E496" s="1"/>
      <c r="F496" s="1"/>
      <c r="G496" s="2"/>
      <c r="H496" s="2"/>
    </row>
    <row r="497" spans="1:8" x14ac:dyDescent="0.2">
      <c r="A497" s="52" t="str">
        <f t="shared" si="14"/>
        <v>150</v>
      </c>
      <c r="B497" s="4"/>
      <c r="C497" s="5"/>
      <c r="D497" s="5"/>
      <c r="E497" s="1"/>
      <c r="F497" s="1"/>
      <c r="G497" s="2"/>
      <c r="H497" s="2"/>
    </row>
    <row r="498" spans="1:8" x14ac:dyDescent="0.2">
      <c r="A498" s="52" t="str">
        <f t="shared" si="14"/>
        <v>150</v>
      </c>
      <c r="B498" s="4"/>
      <c r="C498" s="5"/>
      <c r="D498" s="5"/>
      <c r="E498" s="1"/>
      <c r="F498" s="1"/>
      <c r="G498" s="2"/>
      <c r="H498" s="2"/>
    </row>
    <row r="499" spans="1:8" x14ac:dyDescent="0.2">
      <c r="A499" s="52" t="str">
        <f t="shared" si="14"/>
        <v>150</v>
      </c>
      <c r="B499" s="4"/>
      <c r="C499" s="5"/>
      <c r="D499" s="5"/>
      <c r="E499" s="3"/>
      <c r="F499" s="3"/>
      <c r="G499" s="2"/>
      <c r="H499" s="58"/>
    </row>
    <row r="500" spans="1:8" x14ac:dyDescent="0.2">
      <c r="A500" s="52" t="str">
        <f t="shared" si="14"/>
        <v>150</v>
      </c>
      <c r="B500" s="4"/>
      <c r="C500" s="5"/>
      <c r="D500" s="5"/>
      <c r="E500" s="3"/>
      <c r="F500" s="3"/>
      <c r="G500" s="2"/>
      <c r="H500" s="58"/>
    </row>
    <row r="501" spans="1:8" x14ac:dyDescent="0.2">
      <c r="A501" s="52" t="str">
        <f t="shared" si="14"/>
        <v>150</v>
      </c>
      <c r="B501" s="4"/>
      <c r="C501" s="5"/>
      <c r="D501" s="5"/>
      <c r="E501" s="3"/>
      <c r="F501" s="3"/>
      <c r="G501" s="2"/>
      <c r="H501" s="58"/>
    </row>
    <row r="502" spans="1:8" x14ac:dyDescent="0.2">
      <c r="A502" s="52" t="str">
        <f t="shared" si="14"/>
        <v>150</v>
      </c>
      <c r="B502" s="4"/>
      <c r="C502" s="5"/>
      <c r="D502" s="5"/>
      <c r="E502" s="3"/>
      <c r="F502" s="3"/>
      <c r="G502" s="2"/>
      <c r="H502" s="58"/>
    </row>
    <row r="503" spans="1:8" x14ac:dyDescent="0.2">
      <c r="A503" s="52" t="str">
        <f t="shared" si="14"/>
        <v>150</v>
      </c>
      <c r="B503" s="4"/>
      <c r="C503" s="5"/>
      <c r="D503" s="5"/>
      <c r="E503" s="3"/>
      <c r="F503" s="3"/>
      <c r="G503" s="2"/>
      <c r="H503" s="58"/>
    </row>
    <row r="504" spans="1:8" x14ac:dyDescent="0.2">
      <c r="A504" s="52" t="str">
        <f t="shared" si="14"/>
        <v>150</v>
      </c>
      <c r="B504" s="4"/>
      <c r="C504" s="5"/>
      <c r="D504" s="5"/>
      <c r="E504" s="3"/>
      <c r="F504" s="3"/>
      <c r="G504" s="2"/>
      <c r="H504" s="58"/>
    </row>
    <row r="505" spans="1:8" x14ac:dyDescent="0.2">
      <c r="A505" s="52" t="str">
        <f t="shared" si="14"/>
        <v>150</v>
      </c>
      <c r="B505" s="4"/>
      <c r="C505" s="5"/>
      <c r="D505" s="5"/>
      <c r="E505" s="1"/>
      <c r="F505" s="1"/>
      <c r="G505" s="2"/>
      <c r="H505" s="2"/>
    </row>
    <row r="506" spans="1:8" x14ac:dyDescent="0.2">
      <c r="A506" s="52" t="str">
        <f t="shared" si="14"/>
        <v>150</v>
      </c>
      <c r="B506" s="4"/>
      <c r="C506" s="5"/>
      <c r="D506" s="5"/>
      <c r="E506" s="1"/>
      <c r="F506" s="1"/>
      <c r="G506" s="2"/>
      <c r="H506" s="2"/>
    </row>
    <row r="507" spans="1:8" x14ac:dyDescent="0.2">
      <c r="A507" s="52" t="str">
        <f t="shared" si="14"/>
        <v>150</v>
      </c>
      <c r="B507" s="4"/>
      <c r="C507" s="5"/>
      <c r="D507" s="5"/>
      <c r="E507" s="1"/>
      <c r="F507" s="1"/>
      <c r="G507" s="2"/>
      <c r="H507" s="2"/>
    </row>
    <row r="508" spans="1:8" x14ac:dyDescent="0.2">
      <c r="A508" s="52" t="str">
        <f t="shared" si="14"/>
        <v>150</v>
      </c>
      <c r="B508" s="4"/>
      <c r="C508" s="5"/>
      <c r="D508" s="5"/>
      <c r="E508" s="1"/>
      <c r="F508" s="1"/>
      <c r="G508" s="2"/>
      <c r="H508" s="2"/>
    </row>
    <row r="509" spans="1:8" x14ac:dyDescent="0.2">
      <c r="A509" s="52" t="str">
        <f t="shared" si="14"/>
        <v>150</v>
      </c>
      <c r="B509" s="4"/>
      <c r="C509" s="5"/>
      <c r="D509" s="5"/>
      <c r="E509" s="1"/>
      <c r="F509" s="1"/>
      <c r="G509" s="2"/>
      <c r="H509" s="2"/>
    </row>
    <row r="510" spans="1:8" x14ac:dyDescent="0.2">
      <c r="A510" s="52" t="str">
        <f t="shared" si="14"/>
        <v>150</v>
      </c>
      <c r="B510" s="4"/>
      <c r="C510" s="5"/>
      <c r="D510" s="5"/>
      <c r="E510" s="1"/>
      <c r="F510" s="1"/>
      <c r="G510" s="2"/>
      <c r="H510" s="2"/>
    </row>
    <row r="511" spans="1:8" ht="12.75" customHeight="1" x14ac:dyDescent="0.2">
      <c r="A511" s="54">
        <v>16</v>
      </c>
      <c r="B511" s="111"/>
      <c r="C511" s="111"/>
      <c r="D511" s="111"/>
      <c r="E511" s="111"/>
      <c r="F511" s="111"/>
      <c r="G511" s="111"/>
      <c r="H511" s="111"/>
    </row>
    <row r="512" spans="1:8" x14ac:dyDescent="0.2">
      <c r="A512" s="56" t="s">
        <v>0</v>
      </c>
      <c r="B512" s="57"/>
      <c r="C512" s="57"/>
      <c r="D512" s="57"/>
      <c r="E512" s="57"/>
      <c r="F512" s="57"/>
      <c r="G512" s="57"/>
      <c r="H512" s="57"/>
    </row>
    <row r="513" spans="1:8" x14ac:dyDescent="0.2">
      <c r="A513" s="52" t="str">
        <f>$A$511&amp;B513*100&amp;C513</f>
        <v>160</v>
      </c>
      <c r="B513" s="4"/>
      <c r="C513" s="5"/>
      <c r="D513" s="5"/>
      <c r="E513" s="44"/>
      <c r="F513" s="44"/>
      <c r="G513" s="2"/>
      <c r="H513" s="2"/>
    </row>
    <row r="514" spans="1:8" x14ac:dyDescent="0.2">
      <c r="A514" s="52" t="str">
        <f t="shared" ref="A514:A542" si="15">$A$511&amp;B514*100&amp;C514</f>
        <v>160</v>
      </c>
      <c r="B514" s="4"/>
      <c r="C514" s="5"/>
      <c r="D514" s="5"/>
      <c r="E514" s="44"/>
      <c r="F514" s="44"/>
      <c r="G514" s="2"/>
      <c r="H514" s="2"/>
    </row>
    <row r="515" spans="1:8" x14ac:dyDescent="0.2">
      <c r="A515" s="52" t="str">
        <f t="shared" si="15"/>
        <v>160</v>
      </c>
      <c r="B515" s="4"/>
      <c r="C515" s="5"/>
      <c r="D515" s="5"/>
      <c r="E515" s="44"/>
      <c r="F515" s="44"/>
      <c r="G515" s="2"/>
      <c r="H515" s="2"/>
    </row>
    <row r="516" spans="1:8" x14ac:dyDescent="0.2">
      <c r="A516" s="52" t="str">
        <f t="shared" si="15"/>
        <v>160</v>
      </c>
      <c r="B516" s="4"/>
      <c r="C516" s="5"/>
      <c r="D516" s="5"/>
      <c r="E516" s="44"/>
      <c r="F516" s="44"/>
      <c r="G516" s="2"/>
      <c r="H516" s="2"/>
    </row>
    <row r="517" spans="1:8" x14ac:dyDescent="0.2">
      <c r="A517" s="52" t="str">
        <f t="shared" si="15"/>
        <v>160</v>
      </c>
      <c r="B517" s="4"/>
      <c r="C517" s="5"/>
      <c r="D517" s="5"/>
      <c r="E517" s="44"/>
      <c r="F517" s="44"/>
      <c r="G517" s="2"/>
      <c r="H517" s="2"/>
    </row>
    <row r="518" spans="1:8" x14ac:dyDescent="0.2">
      <c r="A518" s="52" t="str">
        <f t="shared" si="15"/>
        <v>160</v>
      </c>
      <c r="B518" s="4"/>
      <c r="C518" s="5"/>
      <c r="D518" s="5"/>
      <c r="E518" s="44"/>
      <c r="F518" s="44"/>
      <c r="G518" s="2"/>
      <c r="H518" s="2"/>
    </row>
    <row r="519" spans="1:8" x14ac:dyDescent="0.2">
      <c r="A519" s="52" t="str">
        <f t="shared" si="15"/>
        <v>160</v>
      </c>
      <c r="B519" s="4"/>
      <c r="C519" s="5"/>
      <c r="D519" s="5"/>
      <c r="E519" s="3"/>
      <c r="F519" s="3"/>
      <c r="G519" s="58"/>
      <c r="H519" s="58"/>
    </row>
    <row r="520" spans="1:8" x14ac:dyDescent="0.2">
      <c r="A520" s="52" t="str">
        <f t="shared" si="15"/>
        <v>160</v>
      </c>
      <c r="B520" s="4"/>
      <c r="C520" s="5"/>
      <c r="D520" s="5"/>
      <c r="E520" s="3"/>
      <c r="F520" s="3"/>
      <c r="G520" s="58"/>
      <c r="H520" s="58"/>
    </row>
    <row r="521" spans="1:8" x14ac:dyDescent="0.2">
      <c r="A521" s="52" t="str">
        <f t="shared" si="15"/>
        <v>160</v>
      </c>
      <c r="B521" s="4"/>
      <c r="C521" s="5"/>
      <c r="D521" s="5"/>
      <c r="E521" s="3"/>
      <c r="F521" s="3"/>
      <c r="G521" s="58"/>
      <c r="H521" s="58"/>
    </row>
    <row r="522" spans="1:8" x14ac:dyDescent="0.2">
      <c r="A522" s="52" t="str">
        <f t="shared" si="15"/>
        <v>160</v>
      </c>
      <c r="B522" s="4"/>
      <c r="C522" s="5"/>
      <c r="D522" s="5"/>
      <c r="E522" s="3"/>
      <c r="F522" s="3"/>
      <c r="G522" s="58"/>
      <c r="H522" s="58"/>
    </row>
    <row r="523" spans="1:8" x14ac:dyDescent="0.2">
      <c r="A523" s="52" t="str">
        <f t="shared" si="15"/>
        <v>160</v>
      </c>
      <c r="B523" s="4"/>
      <c r="C523" s="5"/>
      <c r="D523" s="5"/>
      <c r="E523" s="3"/>
      <c r="F523" s="3"/>
      <c r="G523" s="58"/>
      <c r="H523" s="58"/>
    </row>
    <row r="524" spans="1:8" x14ac:dyDescent="0.2">
      <c r="A524" s="52" t="str">
        <f t="shared" si="15"/>
        <v>160</v>
      </c>
      <c r="B524" s="4"/>
      <c r="C524" s="5"/>
      <c r="D524" s="5"/>
      <c r="E524" s="3"/>
      <c r="F524" s="3"/>
      <c r="G524" s="58"/>
      <c r="H524" s="58"/>
    </row>
    <row r="525" spans="1:8" x14ac:dyDescent="0.2">
      <c r="A525" s="52" t="str">
        <f t="shared" si="15"/>
        <v>160</v>
      </c>
      <c r="B525" s="4"/>
      <c r="C525" s="5"/>
      <c r="D525" s="5"/>
      <c r="E525" s="1"/>
      <c r="F525" s="1"/>
      <c r="G525" s="58"/>
      <c r="H525" s="2"/>
    </row>
    <row r="526" spans="1:8" x14ac:dyDescent="0.2">
      <c r="A526" s="52" t="str">
        <f t="shared" si="15"/>
        <v>160</v>
      </c>
      <c r="B526" s="4"/>
      <c r="C526" s="5"/>
      <c r="D526" s="5"/>
      <c r="E526" s="1"/>
      <c r="F526" s="1"/>
      <c r="G526" s="58"/>
      <c r="H526" s="2"/>
    </row>
    <row r="527" spans="1:8" x14ac:dyDescent="0.2">
      <c r="A527" s="52" t="str">
        <f t="shared" si="15"/>
        <v>160</v>
      </c>
      <c r="B527" s="4"/>
      <c r="C527" s="5"/>
      <c r="D527" s="5"/>
      <c r="E527" s="1"/>
      <c r="F527" s="1"/>
      <c r="G527" s="58"/>
      <c r="H527" s="2"/>
    </row>
    <row r="528" spans="1:8" x14ac:dyDescent="0.2">
      <c r="A528" s="52" t="str">
        <f t="shared" si="15"/>
        <v>160</v>
      </c>
      <c r="B528" s="4"/>
      <c r="C528" s="5"/>
      <c r="D528" s="5"/>
      <c r="E528" s="1"/>
      <c r="F528" s="1"/>
      <c r="G528" s="58"/>
      <c r="H528" s="2"/>
    </row>
    <row r="529" spans="1:8" x14ac:dyDescent="0.2">
      <c r="A529" s="52" t="str">
        <f t="shared" si="15"/>
        <v>160</v>
      </c>
      <c r="B529" s="4"/>
      <c r="C529" s="5"/>
      <c r="D529" s="5"/>
      <c r="E529" s="1"/>
      <c r="F529" s="1"/>
      <c r="G529" s="58"/>
      <c r="H529" s="2"/>
    </row>
    <row r="530" spans="1:8" x14ac:dyDescent="0.2">
      <c r="A530" s="52" t="str">
        <f t="shared" si="15"/>
        <v>160</v>
      </c>
      <c r="B530" s="4"/>
      <c r="C530" s="5"/>
      <c r="D530" s="5"/>
      <c r="E530" s="1"/>
      <c r="F530" s="1"/>
      <c r="G530" s="58"/>
      <c r="H530" s="2"/>
    </row>
    <row r="531" spans="1:8" x14ac:dyDescent="0.2">
      <c r="A531" s="52" t="str">
        <f t="shared" si="15"/>
        <v>160</v>
      </c>
      <c r="B531" s="4"/>
      <c r="C531" s="5"/>
      <c r="D531" s="5"/>
      <c r="E531" s="3"/>
      <c r="F531" s="3"/>
      <c r="G531" s="58"/>
      <c r="H531" s="58"/>
    </row>
    <row r="532" spans="1:8" x14ac:dyDescent="0.2">
      <c r="A532" s="52" t="str">
        <f t="shared" si="15"/>
        <v>160</v>
      </c>
      <c r="B532" s="4"/>
      <c r="C532" s="5"/>
      <c r="D532" s="5"/>
      <c r="E532" s="3"/>
      <c r="F532" s="3"/>
      <c r="G532" s="58"/>
      <c r="H532" s="58"/>
    </row>
    <row r="533" spans="1:8" x14ac:dyDescent="0.2">
      <c r="A533" s="52" t="str">
        <f t="shared" si="15"/>
        <v>160</v>
      </c>
      <c r="B533" s="4"/>
      <c r="C533" s="5"/>
      <c r="D533" s="5"/>
      <c r="E533" s="3"/>
      <c r="F533" s="3"/>
      <c r="G533" s="58"/>
      <c r="H533" s="58"/>
    </row>
    <row r="534" spans="1:8" x14ac:dyDescent="0.2">
      <c r="A534" s="52" t="str">
        <f t="shared" si="15"/>
        <v>160</v>
      </c>
      <c r="B534" s="4"/>
      <c r="C534" s="5"/>
      <c r="D534" s="5"/>
      <c r="E534" s="3"/>
      <c r="F534" s="3"/>
      <c r="G534" s="58"/>
      <c r="H534" s="58"/>
    </row>
    <row r="535" spans="1:8" x14ac:dyDescent="0.2">
      <c r="A535" s="52" t="str">
        <f t="shared" si="15"/>
        <v>160</v>
      </c>
      <c r="B535" s="4"/>
      <c r="C535" s="5"/>
      <c r="D535" s="5"/>
      <c r="E535" s="3"/>
      <c r="F535" s="3"/>
      <c r="G535" s="58"/>
      <c r="H535" s="58"/>
    </row>
    <row r="536" spans="1:8" x14ac:dyDescent="0.2">
      <c r="A536" s="52" t="str">
        <f t="shared" si="15"/>
        <v>160</v>
      </c>
      <c r="B536" s="4"/>
      <c r="C536" s="5"/>
      <c r="D536" s="5"/>
      <c r="E536" s="3"/>
      <c r="F536" s="3"/>
      <c r="G536" s="58"/>
      <c r="H536" s="58"/>
    </row>
    <row r="537" spans="1:8" x14ac:dyDescent="0.2">
      <c r="A537" s="52" t="str">
        <f t="shared" si="15"/>
        <v>160</v>
      </c>
      <c r="B537" s="4"/>
      <c r="C537" s="5"/>
      <c r="D537" s="5"/>
      <c r="E537" s="1"/>
      <c r="F537" s="1"/>
      <c r="G537" s="2"/>
      <c r="H537" s="2"/>
    </row>
    <row r="538" spans="1:8" x14ac:dyDescent="0.2">
      <c r="A538" s="52" t="str">
        <f t="shared" si="15"/>
        <v>160</v>
      </c>
      <c r="B538" s="4"/>
      <c r="C538" s="5"/>
      <c r="D538" s="5"/>
      <c r="E538" s="1"/>
      <c r="F538" s="1"/>
      <c r="G538" s="2"/>
      <c r="H538" s="2"/>
    </row>
    <row r="539" spans="1:8" x14ac:dyDescent="0.2">
      <c r="A539" s="52" t="str">
        <f t="shared" si="15"/>
        <v>160</v>
      </c>
      <c r="B539" s="4"/>
      <c r="C539" s="5"/>
      <c r="D539" s="5"/>
      <c r="E539" s="1"/>
      <c r="F539" s="1"/>
      <c r="G539" s="2"/>
      <c r="H539" s="2"/>
    </row>
    <row r="540" spans="1:8" x14ac:dyDescent="0.2">
      <c r="A540" s="52" t="str">
        <f t="shared" si="15"/>
        <v>160</v>
      </c>
      <c r="B540" s="4"/>
      <c r="C540" s="5"/>
      <c r="D540" s="5"/>
      <c r="E540" s="1"/>
      <c r="F540" s="1"/>
      <c r="G540" s="2"/>
      <c r="H540" s="2"/>
    </row>
    <row r="541" spans="1:8" x14ac:dyDescent="0.2">
      <c r="A541" s="52" t="str">
        <f t="shared" si="15"/>
        <v>160</v>
      </c>
      <c r="B541" s="4"/>
      <c r="C541" s="5"/>
      <c r="D541" s="5"/>
      <c r="E541" s="1"/>
      <c r="F541" s="1"/>
      <c r="G541" s="2"/>
      <c r="H541" s="2"/>
    </row>
    <row r="542" spans="1:8" x14ac:dyDescent="0.2">
      <c r="A542" s="52" t="str">
        <f t="shared" si="15"/>
        <v>160</v>
      </c>
      <c r="B542" s="4"/>
      <c r="C542" s="5"/>
      <c r="D542" s="5"/>
      <c r="E542" s="1"/>
      <c r="F542" s="1"/>
      <c r="G542" s="2"/>
      <c r="H542" s="2"/>
    </row>
    <row r="543" spans="1:8" ht="12.75" customHeight="1" x14ac:dyDescent="0.2">
      <c r="A543" s="54">
        <v>17</v>
      </c>
      <c r="B543" s="111"/>
      <c r="C543" s="111"/>
      <c r="D543" s="111"/>
      <c r="E543" s="111"/>
      <c r="F543" s="111"/>
      <c r="G543" s="111"/>
      <c r="H543" s="111"/>
    </row>
    <row r="544" spans="1:8" x14ac:dyDescent="0.2">
      <c r="A544" s="56" t="s">
        <v>0</v>
      </c>
      <c r="B544" s="57"/>
      <c r="C544" s="57"/>
      <c r="D544" s="57"/>
      <c r="E544" s="57"/>
      <c r="F544" s="57"/>
      <c r="G544" s="57"/>
      <c r="H544" s="57"/>
    </row>
    <row r="545" spans="1:8" x14ac:dyDescent="0.2">
      <c r="A545" s="52" t="str">
        <f>$A$543&amp;B545*100&amp;C545</f>
        <v>170</v>
      </c>
      <c r="B545" s="4"/>
      <c r="C545" s="5"/>
      <c r="D545" s="5"/>
      <c r="E545" s="44"/>
      <c r="F545" s="44"/>
      <c r="G545" s="2"/>
      <c r="H545" s="2"/>
    </row>
    <row r="546" spans="1:8" x14ac:dyDescent="0.2">
      <c r="A546" s="52" t="str">
        <f t="shared" ref="A546:A574" si="16">$A$543&amp;B546*100&amp;C546</f>
        <v>170</v>
      </c>
      <c r="B546" s="4"/>
      <c r="C546" s="5"/>
      <c r="D546" s="5"/>
      <c r="E546" s="44"/>
      <c r="F546" s="44"/>
      <c r="G546" s="2"/>
      <c r="H546" s="2"/>
    </row>
    <row r="547" spans="1:8" x14ac:dyDescent="0.2">
      <c r="A547" s="52" t="str">
        <f t="shared" si="16"/>
        <v>170</v>
      </c>
      <c r="B547" s="4"/>
      <c r="C547" s="5"/>
      <c r="D547" s="5"/>
      <c r="E547" s="44"/>
      <c r="F547" s="44"/>
      <c r="G547" s="2"/>
      <c r="H547" s="2"/>
    </row>
    <row r="548" spans="1:8" x14ac:dyDescent="0.2">
      <c r="A548" s="52" t="str">
        <f t="shared" si="16"/>
        <v>170</v>
      </c>
      <c r="B548" s="4"/>
      <c r="C548" s="5"/>
      <c r="D548" s="5"/>
      <c r="E548" s="44"/>
      <c r="F548" s="44"/>
      <c r="G548" s="2"/>
      <c r="H548" s="2"/>
    </row>
    <row r="549" spans="1:8" x14ac:dyDescent="0.2">
      <c r="A549" s="52" t="str">
        <f t="shared" si="16"/>
        <v>170</v>
      </c>
      <c r="B549" s="4"/>
      <c r="C549" s="5"/>
      <c r="D549" s="5"/>
      <c r="E549" s="44"/>
      <c r="F549" s="44"/>
      <c r="G549" s="2"/>
      <c r="H549" s="2"/>
    </row>
    <row r="550" spans="1:8" x14ac:dyDescent="0.2">
      <c r="A550" s="52" t="str">
        <f t="shared" si="16"/>
        <v>170</v>
      </c>
      <c r="B550" s="4"/>
      <c r="C550" s="5"/>
      <c r="D550" s="5"/>
      <c r="E550" s="44"/>
      <c r="F550" s="44"/>
      <c r="G550" s="2"/>
      <c r="H550" s="2"/>
    </row>
    <row r="551" spans="1:8" x14ac:dyDescent="0.2">
      <c r="A551" s="52" t="str">
        <f t="shared" si="16"/>
        <v>170</v>
      </c>
      <c r="B551" s="4"/>
      <c r="C551" s="5"/>
      <c r="D551" s="5"/>
      <c r="E551" s="3"/>
      <c r="F551" s="3"/>
      <c r="G551" s="58"/>
      <c r="H551" s="58"/>
    </row>
    <row r="552" spans="1:8" x14ac:dyDescent="0.2">
      <c r="A552" s="52" t="str">
        <f t="shared" si="16"/>
        <v>170</v>
      </c>
      <c r="B552" s="4"/>
      <c r="C552" s="5"/>
      <c r="D552" s="5"/>
      <c r="E552" s="3"/>
      <c r="F552" s="3"/>
      <c r="G552" s="58"/>
      <c r="H552" s="58"/>
    </row>
    <row r="553" spans="1:8" x14ac:dyDescent="0.2">
      <c r="A553" s="52" t="str">
        <f t="shared" si="16"/>
        <v>170</v>
      </c>
      <c r="B553" s="4"/>
      <c r="C553" s="5"/>
      <c r="D553" s="5"/>
      <c r="E553" s="3"/>
      <c r="F553" s="3"/>
      <c r="G553" s="58"/>
      <c r="H553" s="58"/>
    </row>
    <row r="554" spans="1:8" x14ac:dyDescent="0.2">
      <c r="A554" s="52" t="str">
        <f t="shared" si="16"/>
        <v>170</v>
      </c>
      <c r="B554" s="4"/>
      <c r="C554" s="5"/>
      <c r="D554" s="5"/>
      <c r="E554" s="3"/>
      <c r="F554" s="3"/>
      <c r="G554" s="58"/>
      <c r="H554" s="58"/>
    </row>
    <row r="555" spans="1:8" x14ac:dyDescent="0.2">
      <c r="A555" s="52" t="str">
        <f t="shared" si="16"/>
        <v>170</v>
      </c>
      <c r="B555" s="4"/>
      <c r="C555" s="5"/>
      <c r="D555" s="5"/>
      <c r="E555" s="3"/>
      <c r="F555" s="3"/>
      <c r="G555" s="58"/>
      <c r="H555" s="58"/>
    </row>
    <row r="556" spans="1:8" x14ac:dyDescent="0.2">
      <c r="A556" s="52" t="str">
        <f t="shared" si="16"/>
        <v>170</v>
      </c>
      <c r="B556" s="4"/>
      <c r="C556" s="5"/>
      <c r="D556" s="5"/>
      <c r="E556" s="3"/>
      <c r="F556" s="3"/>
      <c r="G556" s="58"/>
      <c r="H556" s="58"/>
    </row>
    <row r="557" spans="1:8" x14ac:dyDescent="0.2">
      <c r="A557" s="52" t="str">
        <f t="shared" si="16"/>
        <v>170</v>
      </c>
      <c r="B557" s="4"/>
      <c r="C557" s="5"/>
      <c r="D557" s="5"/>
      <c r="E557" s="1"/>
      <c r="F557" s="1"/>
      <c r="G557" s="58"/>
      <c r="H557" s="2"/>
    </row>
    <row r="558" spans="1:8" x14ac:dyDescent="0.2">
      <c r="A558" s="52" t="str">
        <f t="shared" si="16"/>
        <v>170</v>
      </c>
      <c r="B558" s="4"/>
      <c r="C558" s="5"/>
      <c r="D558" s="5"/>
      <c r="E558" s="1"/>
      <c r="F558" s="1"/>
      <c r="G558" s="58"/>
      <c r="H558" s="2"/>
    </row>
    <row r="559" spans="1:8" x14ac:dyDescent="0.2">
      <c r="A559" s="52" t="str">
        <f t="shared" si="16"/>
        <v>170</v>
      </c>
      <c r="B559" s="4"/>
      <c r="C559" s="5"/>
      <c r="D559" s="5"/>
      <c r="E559" s="1"/>
      <c r="F559" s="1"/>
      <c r="G559" s="58"/>
      <c r="H559" s="2"/>
    </row>
    <row r="560" spans="1:8" x14ac:dyDescent="0.2">
      <c r="A560" s="52" t="str">
        <f t="shared" si="16"/>
        <v>170</v>
      </c>
      <c r="B560" s="4"/>
      <c r="C560" s="5"/>
      <c r="D560" s="5"/>
      <c r="E560" s="1"/>
      <c r="F560" s="1"/>
      <c r="G560" s="58"/>
      <c r="H560" s="2"/>
    </row>
    <row r="561" spans="1:8" x14ac:dyDescent="0.2">
      <c r="A561" s="52" t="str">
        <f t="shared" si="16"/>
        <v>170</v>
      </c>
      <c r="B561" s="4"/>
      <c r="C561" s="5"/>
      <c r="D561" s="5"/>
      <c r="E561" s="1"/>
      <c r="F561" s="1"/>
      <c r="G561" s="58"/>
      <c r="H561" s="2"/>
    </row>
    <row r="562" spans="1:8" x14ac:dyDescent="0.2">
      <c r="A562" s="52" t="str">
        <f t="shared" si="16"/>
        <v>170</v>
      </c>
      <c r="B562" s="4"/>
      <c r="C562" s="5"/>
      <c r="D562" s="5"/>
      <c r="E562" s="1"/>
      <c r="F562" s="1"/>
      <c r="G562" s="58"/>
      <c r="H562" s="2"/>
    </row>
    <row r="563" spans="1:8" x14ac:dyDescent="0.2">
      <c r="A563" s="52" t="str">
        <f t="shared" si="16"/>
        <v>170</v>
      </c>
      <c r="B563" s="4"/>
      <c r="C563" s="5"/>
      <c r="D563" s="5"/>
      <c r="E563" s="3"/>
      <c r="F563" s="3"/>
      <c r="G563" s="58"/>
      <c r="H563" s="58"/>
    </row>
    <row r="564" spans="1:8" x14ac:dyDescent="0.2">
      <c r="A564" s="52" t="str">
        <f t="shared" si="16"/>
        <v>170</v>
      </c>
      <c r="B564" s="4"/>
      <c r="C564" s="5"/>
      <c r="D564" s="5"/>
      <c r="E564" s="3"/>
      <c r="F564" s="3"/>
      <c r="G564" s="58"/>
      <c r="H564" s="58"/>
    </row>
    <row r="565" spans="1:8" x14ac:dyDescent="0.2">
      <c r="A565" s="52" t="str">
        <f t="shared" si="16"/>
        <v>170</v>
      </c>
      <c r="B565" s="4"/>
      <c r="C565" s="5"/>
      <c r="D565" s="5"/>
      <c r="E565" s="3"/>
      <c r="F565" s="3"/>
      <c r="G565" s="58"/>
      <c r="H565" s="58"/>
    </row>
    <row r="566" spans="1:8" x14ac:dyDescent="0.2">
      <c r="A566" s="52" t="str">
        <f t="shared" si="16"/>
        <v>170</v>
      </c>
      <c r="B566" s="4"/>
      <c r="C566" s="5"/>
      <c r="D566" s="5"/>
      <c r="E566" s="3"/>
      <c r="F566" s="3"/>
      <c r="G566" s="58"/>
      <c r="H566" s="58"/>
    </row>
    <row r="567" spans="1:8" x14ac:dyDescent="0.2">
      <c r="A567" s="52" t="str">
        <f t="shared" si="16"/>
        <v>170</v>
      </c>
      <c r="B567" s="4"/>
      <c r="C567" s="5"/>
      <c r="D567" s="5"/>
      <c r="E567" s="3"/>
      <c r="F567" s="3"/>
      <c r="G567" s="58"/>
      <c r="H567" s="58"/>
    </row>
    <row r="568" spans="1:8" x14ac:dyDescent="0.2">
      <c r="A568" s="52" t="str">
        <f t="shared" si="16"/>
        <v>170</v>
      </c>
      <c r="B568" s="4"/>
      <c r="C568" s="5"/>
      <c r="D568" s="5"/>
      <c r="E568" s="3"/>
      <c r="F568" s="3"/>
      <c r="G568" s="58"/>
      <c r="H568" s="58"/>
    </row>
    <row r="569" spans="1:8" x14ac:dyDescent="0.2">
      <c r="A569" s="52" t="str">
        <f t="shared" si="16"/>
        <v>170</v>
      </c>
      <c r="B569" s="4"/>
      <c r="C569" s="5"/>
      <c r="D569" s="5"/>
      <c r="E569" s="1"/>
      <c r="F569" s="1"/>
      <c r="G569" s="2"/>
      <c r="H569" s="2"/>
    </row>
    <row r="570" spans="1:8" x14ac:dyDescent="0.2">
      <c r="A570" s="52" t="str">
        <f t="shared" si="16"/>
        <v>170</v>
      </c>
      <c r="B570" s="4"/>
      <c r="C570" s="5"/>
      <c r="D570" s="5"/>
      <c r="E570" s="1"/>
      <c r="F570" s="1"/>
      <c r="G570" s="2"/>
      <c r="H570" s="2"/>
    </row>
    <row r="571" spans="1:8" x14ac:dyDescent="0.2">
      <c r="A571" s="52" t="str">
        <f t="shared" si="16"/>
        <v>170</v>
      </c>
      <c r="B571" s="4"/>
      <c r="C571" s="5"/>
      <c r="D571" s="5"/>
      <c r="E571" s="1"/>
      <c r="F571" s="1"/>
      <c r="G571" s="2"/>
      <c r="H571" s="2"/>
    </row>
    <row r="572" spans="1:8" x14ac:dyDescent="0.2">
      <c r="A572" s="52" t="str">
        <f t="shared" si="16"/>
        <v>170</v>
      </c>
      <c r="B572" s="4"/>
      <c r="C572" s="5"/>
      <c r="D572" s="5"/>
      <c r="E572" s="1"/>
      <c r="F572" s="1"/>
      <c r="G572" s="2"/>
      <c r="H572" s="2"/>
    </row>
    <row r="573" spans="1:8" x14ac:dyDescent="0.2">
      <c r="A573" s="52" t="str">
        <f t="shared" si="16"/>
        <v>170</v>
      </c>
      <c r="B573" s="4"/>
      <c r="C573" s="5"/>
      <c r="D573" s="5"/>
      <c r="E573" s="1"/>
      <c r="F573" s="1"/>
      <c r="G573" s="2"/>
      <c r="H573" s="2"/>
    </row>
    <row r="574" spans="1:8" x14ac:dyDescent="0.2">
      <c r="A574" s="52" t="str">
        <f t="shared" si="16"/>
        <v>170</v>
      </c>
      <c r="B574" s="4"/>
      <c r="C574" s="5"/>
      <c r="D574" s="5"/>
      <c r="E574" s="1"/>
      <c r="F574" s="1"/>
      <c r="G574" s="2"/>
      <c r="H574" s="2"/>
    </row>
    <row r="575" spans="1:8" ht="12.75" customHeight="1" x14ac:dyDescent="0.2">
      <c r="A575" s="54">
        <v>18</v>
      </c>
      <c r="B575" s="111"/>
      <c r="C575" s="111"/>
      <c r="D575" s="111"/>
      <c r="E575" s="111"/>
      <c r="F575" s="111"/>
      <c r="G575" s="111"/>
      <c r="H575" s="111"/>
    </row>
    <row r="576" spans="1:8" x14ac:dyDescent="0.2">
      <c r="A576" s="56" t="s">
        <v>0</v>
      </c>
      <c r="B576" s="57"/>
      <c r="C576" s="57"/>
      <c r="D576" s="57"/>
      <c r="E576" s="57"/>
      <c r="F576" s="57"/>
      <c r="G576" s="57"/>
      <c r="H576" s="57"/>
    </row>
    <row r="577" spans="1:8" x14ac:dyDescent="0.2">
      <c r="A577" s="52" t="str">
        <f>$A$575&amp;B577*100&amp;C577</f>
        <v>180</v>
      </c>
      <c r="B577" s="4"/>
      <c r="C577" s="5"/>
      <c r="D577" s="5"/>
      <c r="E577" s="44"/>
      <c r="F577" s="44"/>
      <c r="G577" s="2"/>
      <c r="H577" s="2"/>
    </row>
    <row r="578" spans="1:8" x14ac:dyDescent="0.2">
      <c r="A578" s="52" t="str">
        <f t="shared" ref="A578:A606" si="17">$A$575&amp;B578*100&amp;C578</f>
        <v>180</v>
      </c>
      <c r="B578" s="4"/>
      <c r="C578" s="5"/>
      <c r="D578" s="5"/>
      <c r="E578" s="44"/>
      <c r="F578" s="44"/>
      <c r="G578" s="2"/>
      <c r="H578" s="2"/>
    </row>
    <row r="579" spans="1:8" x14ac:dyDescent="0.2">
      <c r="A579" s="52" t="str">
        <f t="shared" si="17"/>
        <v>180</v>
      </c>
      <c r="B579" s="4"/>
      <c r="C579" s="5"/>
      <c r="D579" s="5"/>
      <c r="E579" s="44"/>
      <c r="F579" s="44"/>
      <c r="G579" s="2"/>
      <c r="H579" s="2"/>
    </row>
    <row r="580" spans="1:8" x14ac:dyDescent="0.2">
      <c r="A580" s="52" t="str">
        <f t="shared" si="17"/>
        <v>180</v>
      </c>
      <c r="B580" s="4"/>
      <c r="C580" s="5"/>
      <c r="D580" s="5"/>
      <c r="E580" s="44"/>
      <c r="F580" s="44"/>
      <c r="G580" s="2"/>
      <c r="H580" s="2"/>
    </row>
    <row r="581" spans="1:8" x14ac:dyDescent="0.2">
      <c r="A581" s="52" t="str">
        <f t="shared" si="17"/>
        <v>180</v>
      </c>
      <c r="B581" s="4"/>
      <c r="C581" s="5"/>
      <c r="D581" s="5"/>
      <c r="E581" s="44"/>
      <c r="F581" s="44"/>
      <c r="G581" s="2"/>
      <c r="H581" s="2"/>
    </row>
    <row r="582" spans="1:8" x14ac:dyDescent="0.2">
      <c r="A582" s="52" t="str">
        <f t="shared" si="17"/>
        <v>180</v>
      </c>
      <c r="B582" s="4"/>
      <c r="C582" s="5"/>
      <c r="D582" s="5"/>
      <c r="E582" s="44"/>
      <c r="F582" s="44"/>
      <c r="G582" s="2"/>
      <c r="H582" s="2"/>
    </row>
    <row r="583" spans="1:8" x14ac:dyDescent="0.2">
      <c r="A583" s="52" t="str">
        <f t="shared" si="17"/>
        <v>180</v>
      </c>
      <c r="B583" s="4"/>
      <c r="C583" s="5"/>
      <c r="D583" s="5"/>
      <c r="E583" s="3"/>
      <c r="F583" s="3"/>
      <c r="G583" s="58"/>
      <c r="H583" s="58"/>
    </row>
    <row r="584" spans="1:8" x14ac:dyDescent="0.2">
      <c r="A584" s="52" t="str">
        <f t="shared" si="17"/>
        <v>180</v>
      </c>
      <c r="B584" s="4"/>
      <c r="C584" s="5"/>
      <c r="D584" s="5"/>
      <c r="E584" s="3"/>
      <c r="F584" s="3"/>
      <c r="G584" s="58"/>
      <c r="H584" s="58"/>
    </row>
    <row r="585" spans="1:8" x14ac:dyDescent="0.2">
      <c r="A585" s="52" t="str">
        <f t="shared" si="17"/>
        <v>180</v>
      </c>
      <c r="B585" s="4"/>
      <c r="C585" s="5"/>
      <c r="D585" s="5"/>
      <c r="E585" s="3"/>
      <c r="F585" s="3"/>
      <c r="G585" s="58"/>
      <c r="H585" s="58"/>
    </row>
    <row r="586" spans="1:8" x14ac:dyDescent="0.2">
      <c r="A586" s="52" t="str">
        <f t="shared" si="17"/>
        <v>180</v>
      </c>
      <c r="B586" s="4"/>
      <c r="C586" s="5"/>
      <c r="D586" s="5"/>
      <c r="E586" s="3"/>
      <c r="F586" s="3"/>
      <c r="G586" s="58"/>
      <c r="H586" s="58"/>
    </row>
    <row r="587" spans="1:8" x14ac:dyDescent="0.2">
      <c r="A587" s="52" t="str">
        <f t="shared" si="17"/>
        <v>180</v>
      </c>
      <c r="B587" s="4"/>
      <c r="C587" s="5"/>
      <c r="D587" s="5"/>
      <c r="E587" s="3"/>
      <c r="F587" s="3"/>
      <c r="G587" s="58"/>
      <c r="H587" s="58"/>
    </row>
    <row r="588" spans="1:8" x14ac:dyDescent="0.2">
      <c r="A588" s="52" t="str">
        <f t="shared" si="17"/>
        <v>180</v>
      </c>
      <c r="B588" s="4"/>
      <c r="C588" s="5"/>
      <c r="D588" s="5"/>
      <c r="E588" s="3"/>
      <c r="F588" s="3"/>
      <c r="G588" s="58"/>
      <c r="H588" s="58"/>
    </row>
    <row r="589" spans="1:8" x14ac:dyDescent="0.2">
      <c r="A589" s="52" t="str">
        <f t="shared" si="17"/>
        <v>180</v>
      </c>
      <c r="B589" s="4"/>
      <c r="C589" s="5"/>
      <c r="D589" s="5"/>
      <c r="E589" s="1"/>
      <c r="F589" s="1"/>
      <c r="G589" s="58"/>
      <c r="H589" s="2"/>
    </row>
    <row r="590" spans="1:8" x14ac:dyDescent="0.2">
      <c r="A590" s="52" t="str">
        <f t="shared" si="17"/>
        <v>180</v>
      </c>
      <c r="B590" s="4"/>
      <c r="C590" s="5"/>
      <c r="D590" s="5"/>
      <c r="E590" s="1"/>
      <c r="F590" s="1"/>
      <c r="G590" s="58"/>
      <c r="H590" s="2"/>
    </row>
    <row r="591" spans="1:8" x14ac:dyDescent="0.2">
      <c r="A591" s="52" t="str">
        <f t="shared" si="17"/>
        <v>180</v>
      </c>
      <c r="B591" s="4"/>
      <c r="C591" s="5"/>
      <c r="D591" s="5"/>
      <c r="E591" s="1"/>
      <c r="F591" s="1"/>
      <c r="G591" s="58"/>
      <c r="H591" s="2"/>
    </row>
    <row r="592" spans="1:8" x14ac:dyDescent="0.2">
      <c r="A592" s="52" t="str">
        <f t="shared" si="17"/>
        <v>180</v>
      </c>
      <c r="B592" s="4"/>
      <c r="C592" s="5"/>
      <c r="D592" s="5"/>
      <c r="E592" s="1"/>
      <c r="F592" s="1"/>
      <c r="G592" s="58"/>
      <c r="H592" s="2"/>
    </row>
    <row r="593" spans="1:8" x14ac:dyDescent="0.2">
      <c r="A593" s="52" t="str">
        <f t="shared" si="17"/>
        <v>180</v>
      </c>
      <c r="B593" s="4"/>
      <c r="C593" s="5"/>
      <c r="D593" s="5"/>
      <c r="E593" s="1"/>
      <c r="F593" s="1"/>
      <c r="G593" s="58"/>
      <c r="H593" s="2"/>
    </row>
    <row r="594" spans="1:8" x14ac:dyDescent="0.2">
      <c r="A594" s="52" t="str">
        <f t="shared" si="17"/>
        <v>180</v>
      </c>
      <c r="B594" s="4"/>
      <c r="C594" s="5"/>
      <c r="D594" s="5"/>
      <c r="E594" s="1"/>
      <c r="F594" s="1"/>
      <c r="G594" s="58"/>
      <c r="H594" s="2"/>
    </row>
    <row r="595" spans="1:8" x14ac:dyDescent="0.2">
      <c r="A595" s="52" t="str">
        <f t="shared" si="17"/>
        <v>180</v>
      </c>
      <c r="B595" s="4"/>
      <c r="C595" s="5"/>
      <c r="D595" s="5"/>
      <c r="E595" s="3"/>
      <c r="F595" s="3"/>
      <c r="G595" s="58"/>
      <c r="H595" s="58"/>
    </row>
    <row r="596" spans="1:8" x14ac:dyDescent="0.2">
      <c r="A596" s="52" t="str">
        <f t="shared" si="17"/>
        <v>180</v>
      </c>
      <c r="B596" s="4"/>
      <c r="C596" s="5"/>
      <c r="D596" s="5"/>
      <c r="E596" s="3"/>
      <c r="F596" s="3"/>
      <c r="G596" s="58"/>
      <c r="H596" s="58"/>
    </row>
    <row r="597" spans="1:8" x14ac:dyDescent="0.2">
      <c r="A597" s="52" t="str">
        <f t="shared" si="17"/>
        <v>180</v>
      </c>
      <c r="B597" s="4"/>
      <c r="C597" s="5"/>
      <c r="D597" s="5"/>
      <c r="E597" s="3"/>
      <c r="F597" s="3"/>
      <c r="G597" s="58"/>
      <c r="H597" s="58"/>
    </row>
    <row r="598" spans="1:8" x14ac:dyDescent="0.2">
      <c r="A598" s="52" t="str">
        <f t="shared" si="17"/>
        <v>180</v>
      </c>
      <c r="B598" s="4"/>
      <c r="C598" s="5"/>
      <c r="D598" s="5"/>
      <c r="E598" s="3"/>
      <c r="F598" s="3"/>
      <c r="G598" s="58"/>
      <c r="H598" s="58"/>
    </row>
    <row r="599" spans="1:8" x14ac:dyDescent="0.2">
      <c r="A599" s="52" t="str">
        <f t="shared" si="17"/>
        <v>180</v>
      </c>
      <c r="B599" s="4"/>
      <c r="C599" s="5"/>
      <c r="D599" s="5"/>
      <c r="E599" s="3"/>
      <c r="F599" s="3"/>
      <c r="G599" s="58"/>
      <c r="H599" s="58"/>
    </row>
    <row r="600" spans="1:8" x14ac:dyDescent="0.2">
      <c r="A600" s="52" t="str">
        <f t="shared" si="17"/>
        <v>180</v>
      </c>
      <c r="B600" s="4"/>
      <c r="C600" s="5"/>
      <c r="D600" s="5"/>
      <c r="E600" s="3"/>
      <c r="F600" s="3"/>
      <c r="G600" s="58"/>
      <c r="H600" s="58"/>
    </row>
    <row r="601" spans="1:8" x14ac:dyDescent="0.2">
      <c r="A601" s="52" t="str">
        <f t="shared" si="17"/>
        <v>180</v>
      </c>
      <c r="B601" s="4"/>
      <c r="C601" s="5"/>
      <c r="D601" s="5"/>
      <c r="E601" s="1"/>
      <c r="F601" s="1"/>
      <c r="G601" s="58"/>
      <c r="H601" s="2"/>
    </row>
    <row r="602" spans="1:8" x14ac:dyDescent="0.2">
      <c r="A602" s="52" t="str">
        <f t="shared" si="17"/>
        <v>180</v>
      </c>
      <c r="B602" s="4"/>
      <c r="C602" s="5"/>
      <c r="D602" s="5"/>
      <c r="E602" s="1"/>
      <c r="F602" s="1"/>
      <c r="G602" s="58"/>
      <c r="H602" s="2"/>
    </row>
    <row r="603" spans="1:8" x14ac:dyDescent="0.2">
      <c r="A603" s="52" t="str">
        <f t="shared" si="17"/>
        <v>180</v>
      </c>
      <c r="B603" s="4"/>
      <c r="C603" s="5"/>
      <c r="D603" s="5"/>
      <c r="E603" s="1"/>
      <c r="F603" s="1"/>
      <c r="G603" s="58"/>
      <c r="H603" s="2"/>
    </row>
    <row r="604" spans="1:8" x14ac:dyDescent="0.2">
      <c r="A604" s="52" t="str">
        <f t="shared" si="17"/>
        <v>180</v>
      </c>
      <c r="B604" s="4"/>
      <c r="C604" s="5"/>
      <c r="D604" s="5"/>
      <c r="E604" s="1"/>
      <c r="F604" s="1"/>
      <c r="G604" s="58"/>
      <c r="H604" s="2"/>
    </row>
    <row r="605" spans="1:8" x14ac:dyDescent="0.2">
      <c r="A605" s="52" t="str">
        <f t="shared" si="17"/>
        <v>180</v>
      </c>
      <c r="B605" s="4"/>
      <c r="C605" s="5"/>
      <c r="D605" s="5"/>
      <c r="E605" s="1"/>
      <c r="F605" s="1"/>
      <c r="G605" s="58"/>
      <c r="H605" s="2"/>
    </row>
    <row r="606" spans="1:8" x14ac:dyDescent="0.2">
      <c r="A606" s="52" t="str">
        <f t="shared" si="17"/>
        <v>180</v>
      </c>
      <c r="B606" s="4"/>
      <c r="C606" s="5"/>
      <c r="D606" s="5"/>
      <c r="E606" s="1"/>
      <c r="F606" s="1"/>
      <c r="G606" s="58"/>
      <c r="H606" s="2"/>
    </row>
    <row r="607" spans="1:8" ht="12.75" customHeight="1" x14ac:dyDescent="0.2">
      <c r="A607" s="54">
        <v>19</v>
      </c>
      <c r="B607" s="111"/>
      <c r="C607" s="111"/>
      <c r="D607" s="111"/>
      <c r="E607" s="111"/>
      <c r="F607" s="111"/>
      <c r="G607" s="111"/>
      <c r="H607" s="111"/>
    </row>
    <row r="608" spans="1:8" x14ac:dyDescent="0.2">
      <c r="A608" s="56" t="s">
        <v>0</v>
      </c>
      <c r="B608" s="57"/>
      <c r="C608" s="57"/>
      <c r="D608" s="57"/>
      <c r="E608" s="57"/>
      <c r="F608" s="57"/>
      <c r="G608" s="57"/>
      <c r="H608" s="57"/>
    </row>
    <row r="609" spans="1:8" x14ac:dyDescent="0.2">
      <c r="A609" s="52" t="str">
        <f>$A$607&amp;B609*100&amp;C609</f>
        <v>190</v>
      </c>
      <c r="B609" s="4"/>
      <c r="C609" s="5"/>
      <c r="D609" s="5"/>
      <c r="E609" s="44"/>
      <c r="F609" s="44"/>
      <c r="G609" s="2"/>
      <c r="H609" s="2"/>
    </row>
    <row r="610" spans="1:8" x14ac:dyDescent="0.2">
      <c r="A610" s="52" t="str">
        <f t="shared" ref="A610:A638" si="18">$A$607&amp;B610*100&amp;C610</f>
        <v>190</v>
      </c>
      <c r="B610" s="4"/>
      <c r="C610" s="5"/>
      <c r="D610" s="5"/>
      <c r="E610" s="44"/>
      <c r="F610" s="44"/>
      <c r="G610" s="2"/>
      <c r="H610" s="2"/>
    </row>
    <row r="611" spans="1:8" x14ac:dyDescent="0.2">
      <c r="A611" s="52" t="str">
        <f t="shared" si="18"/>
        <v>190</v>
      </c>
      <c r="B611" s="4"/>
      <c r="C611" s="5"/>
      <c r="D611" s="5"/>
      <c r="E611" s="44"/>
      <c r="F611" s="44"/>
      <c r="G611" s="2"/>
      <c r="H611" s="2"/>
    </row>
    <row r="612" spans="1:8" x14ac:dyDescent="0.2">
      <c r="A612" s="52" t="str">
        <f t="shared" si="18"/>
        <v>190</v>
      </c>
      <c r="B612" s="4"/>
      <c r="C612" s="5"/>
      <c r="D612" s="5"/>
      <c r="E612" s="44"/>
      <c r="F612" s="44"/>
      <c r="G612" s="2"/>
      <c r="H612" s="2"/>
    </row>
    <row r="613" spans="1:8" x14ac:dyDescent="0.2">
      <c r="A613" s="52" t="str">
        <f t="shared" si="18"/>
        <v>190</v>
      </c>
      <c r="B613" s="4"/>
      <c r="C613" s="5"/>
      <c r="D613" s="5"/>
      <c r="E613" s="44"/>
      <c r="F613" s="44"/>
      <c r="G613" s="2"/>
      <c r="H613" s="2"/>
    </row>
    <row r="614" spans="1:8" x14ac:dyDescent="0.2">
      <c r="A614" s="52" t="str">
        <f t="shared" si="18"/>
        <v>190</v>
      </c>
      <c r="B614" s="4"/>
      <c r="C614" s="5"/>
      <c r="D614" s="5"/>
      <c r="E614" s="44"/>
      <c r="F614" s="44"/>
      <c r="G614" s="2"/>
      <c r="H614" s="2"/>
    </row>
    <row r="615" spans="1:8" x14ac:dyDescent="0.2">
      <c r="A615" s="52" t="str">
        <f t="shared" si="18"/>
        <v>190</v>
      </c>
      <c r="B615" s="4"/>
      <c r="C615" s="5"/>
      <c r="D615" s="5"/>
      <c r="E615" s="3"/>
      <c r="F615" s="3"/>
      <c r="G615" s="58"/>
      <c r="H615" s="58"/>
    </row>
    <row r="616" spans="1:8" x14ac:dyDescent="0.2">
      <c r="A616" s="52" t="str">
        <f t="shared" si="18"/>
        <v>190</v>
      </c>
      <c r="B616" s="4"/>
      <c r="C616" s="5"/>
      <c r="D616" s="5"/>
      <c r="E616" s="3"/>
      <c r="F616" s="3"/>
      <c r="G616" s="58"/>
      <c r="H616" s="58"/>
    </row>
    <row r="617" spans="1:8" x14ac:dyDescent="0.2">
      <c r="A617" s="52" t="str">
        <f t="shared" si="18"/>
        <v>190</v>
      </c>
      <c r="B617" s="4"/>
      <c r="C617" s="5"/>
      <c r="D617" s="5"/>
      <c r="E617" s="3"/>
      <c r="F617" s="3"/>
      <c r="G617" s="58"/>
      <c r="H617" s="58"/>
    </row>
    <row r="618" spans="1:8" x14ac:dyDescent="0.2">
      <c r="A618" s="52" t="str">
        <f t="shared" si="18"/>
        <v>190</v>
      </c>
      <c r="B618" s="4"/>
      <c r="C618" s="5"/>
      <c r="D618" s="5"/>
      <c r="E618" s="3"/>
      <c r="F618" s="3"/>
      <c r="G618" s="58"/>
      <c r="H618" s="58"/>
    </row>
    <row r="619" spans="1:8" x14ac:dyDescent="0.2">
      <c r="A619" s="52" t="str">
        <f t="shared" si="18"/>
        <v>190</v>
      </c>
      <c r="B619" s="4"/>
      <c r="C619" s="5"/>
      <c r="D619" s="5"/>
      <c r="E619" s="3"/>
      <c r="F619" s="3"/>
      <c r="G619" s="58"/>
      <c r="H619" s="58"/>
    </row>
    <row r="620" spans="1:8" x14ac:dyDescent="0.2">
      <c r="A620" s="52" t="str">
        <f t="shared" si="18"/>
        <v>190</v>
      </c>
      <c r="B620" s="4"/>
      <c r="C620" s="5"/>
      <c r="D620" s="5"/>
      <c r="E620" s="3"/>
      <c r="F620" s="3"/>
      <c r="G620" s="58"/>
      <c r="H620" s="58"/>
    </row>
    <row r="621" spans="1:8" x14ac:dyDescent="0.2">
      <c r="A621" s="52" t="str">
        <f t="shared" si="18"/>
        <v>190</v>
      </c>
      <c r="B621" s="4"/>
      <c r="C621" s="5"/>
      <c r="D621" s="5"/>
      <c r="E621" s="1"/>
      <c r="F621" s="1"/>
      <c r="G621" s="58"/>
      <c r="H621" s="2"/>
    </row>
    <row r="622" spans="1:8" x14ac:dyDescent="0.2">
      <c r="A622" s="52" t="str">
        <f t="shared" si="18"/>
        <v>190</v>
      </c>
      <c r="B622" s="4"/>
      <c r="C622" s="5"/>
      <c r="D622" s="5"/>
      <c r="E622" s="1"/>
      <c r="F622" s="1"/>
      <c r="G622" s="58"/>
      <c r="H622" s="2"/>
    </row>
    <row r="623" spans="1:8" x14ac:dyDescent="0.2">
      <c r="A623" s="52" t="str">
        <f t="shared" si="18"/>
        <v>190</v>
      </c>
      <c r="B623" s="4"/>
      <c r="C623" s="5"/>
      <c r="D623" s="5"/>
      <c r="E623" s="1"/>
      <c r="F623" s="1"/>
      <c r="G623" s="58"/>
      <c r="H623" s="2"/>
    </row>
    <row r="624" spans="1:8" x14ac:dyDescent="0.2">
      <c r="A624" s="52" t="str">
        <f t="shared" si="18"/>
        <v>190</v>
      </c>
      <c r="B624" s="4"/>
      <c r="C624" s="5"/>
      <c r="D624" s="5"/>
      <c r="E624" s="1"/>
      <c r="F624" s="1"/>
      <c r="G624" s="58"/>
      <c r="H624" s="2"/>
    </row>
    <row r="625" spans="1:8" x14ac:dyDescent="0.2">
      <c r="A625" s="52" t="str">
        <f t="shared" si="18"/>
        <v>190</v>
      </c>
      <c r="B625" s="4"/>
      <c r="C625" s="5"/>
      <c r="D625" s="5"/>
      <c r="E625" s="1"/>
      <c r="F625" s="1"/>
      <c r="G625" s="58"/>
      <c r="H625" s="2"/>
    </row>
    <row r="626" spans="1:8" x14ac:dyDescent="0.2">
      <c r="A626" s="52" t="str">
        <f t="shared" si="18"/>
        <v>190</v>
      </c>
      <c r="B626" s="4"/>
      <c r="C626" s="5"/>
      <c r="D626" s="5"/>
      <c r="E626" s="1"/>
      <c r="F626" s="1"/>
      <c r="G626" s="58"/>
      <c r="H626" s="2"/>
    </row>
    <row r="627" spans="1:8" x14ac:dyDescent="0.2">
      <c r="A627" s="52" t="str">
        <f t="shared" si="18"/>
        <v>190</v>
      </c>
      <c r="B627" s="4"/>
      <c r="C627" s="5"/>
      <c r="D627" s="5"/>
      <c r="E627" s="3"/>
      <c r="F627" s="3"/>
      <c r="G627" s="58"/>
      <c r="H627" s="58"/>
    </row>
    <row r="628" spans="1:8" x14ac:dyDescent="0.2">
      <c r="A628" s="52" t="str">
        <f t="shared" si="18"/>
        <v>190</v>
      </c>
      <c r="B628" s="4"/>
      <c r="C628" s="5"/>
      <c r="D628" s="5"/>
      <c r="E628" s="3"/>
      <c r="F628" s="3"/>
      <c r="G628" s="58"/>
      <c r="H628" s="58"/>
    </row>
    <row r="629" spans="1:8" x14ac:dyDescent="0.2">
      <c r="A629" s="52" t="str">
        <f t="shared" si="18"/>
        <v>190</v>
      </c>
      <c r="B629" s="4"/>
      <c r="C629" s="5"/>
      <c r="D629" s="5"/>
      <c r="E629" s="3"/>
      <c r="F629" s="3"/>
      <c r="G629" s="58"/>
      <c r="H629" s="58"/>
    </row>
    <row r="630" spans="1:8" x14ac:dyDescent="0.2">
      <c r="A630" s="52" t="str">
        <f t="shared" si="18"/>
        <v>190</v>
      </c>
      <c r="B630" s="4"/>
      <c r="C630" s="5"/>
      <c r="D630" s="5"/>
      <c r="E630" s="3"/>
      <c r="F630" s="3"/>
      <c r="G630" s="58"/>
      <c r="H630" s="58"/>
    </row>
    <row r="631" spans="1:8" x14ac:dyDescent="0.2">
      <c r="A631" s="52" t="str">
        <f t="shared" si="18"/>
        <v>190</v>
      </c>
      <c r="B631" s="4"/>
      <c r="C631" s="5"/>
      <c r="D631" s="5"/>
      <c r="E631" s="3"/>
      <c r="F631" s="3"/>
      <c r="G631" s="58"/>
      <c r="H631" s="58"/>
    </row>
    <row r="632" spans="1:8" x14ac:dyDescent="0.2">
      <c r="A632" s="52" t="str">
        <f t="shared" si="18"/>
        <v>190</v>
      </c>
      <c r="B632" s="4"/>
      <c r="C632" s="5"/>
      <c r="D632" s="5"/>
      <c r="E632" s="3"/>
      <c r="F632" s="3"/>
      <c r="G632" s="58"/>
      <c r="H632" s="58"/>
    </row>
    <row r="633" spans="1:8" x14ac:dyDescent="0.2">
      <c r="A633" s="52" t="str">
        <f t="shared" si="18"/>
        <v>190</v>
      </c>
      <c r="B633" s="4"/>
      <c r="C633" s="5"/>
      <c r="D633" s="5"/>
      <c r="E633" s="1"/>
      <c r="F633" s="1"/>
      <c r="G633" s="2"/>
      <c r="H633" s="2"/>
    </row>
    <row r="634" spans="1:8" x14ac:dyDescent="0.2">
      <c r="A634" s="52" t="str">
        <f t="shared" si="18"/>
        <v>190</v>
      </c>
      <c r="B634" s="4"/>
      <c r="C634" s="5"/>
      <c r="D634" s="5"/>
      <c r="E634" s="1"/>
      <c r="F634" s="1"/>
      <c r="G634" s="2"/>
      <c r="H634" s="2"/>
    </row>
    <row r="635" spans="1:8" x14ac:dyDescent="0.2">
      <c r="A635" s="52" t="str">
        <f t="shared" si="18"/>
        <v>190</v>
      </c>
      <c r="B635" s="4"/>
      <c r="C635" s="5"/>
      <c r="D635" s="5"/>
      <c r="E635" s="1"/>
      <c r="F635" s="1"/>
      <c r="G635" s="2"/>
      <c r="H635" s="2"/>
    </row>
    <row r="636" spans="1:8" x14ac:dyDescent="0.2">
      <c r="A636" s="52" t="str">
        <f t="shared" si="18"/>
        <v>190</v>
      </c>
      <c r="B636" s="4"/>
      <c r="C636" s="5"/>
      <c r="D636" s="5"/>
      <c r="E636" s="1"/>
      <c r="F636" s="1"/>
      <c r="G636" s="2"/>
      <c r="H636" s="2"/>
    </row>
    <row r="637" spans="1:8" x14ac:dyDescent="0.2">
      <c r="A637" s="52" t="str">
        <f t="shared" si="18"/>
        <v>190</v>
      </c>
      <c r="B637" s="4"/>
      <c r="C637" s="5"/>
      <c r="D637" s="5"/>
      <c r="E637" s="1"/>
      <c r="F637" s="1"/>
      <c r="G637" s="2"/>
      <c r="H637" s="2"/>
    </row>
    <row r="638" spans="1:8" x14ac:dyDescent="0.2">
      <c r="A638" s="52" t="str">
        <f t="shared" si="18"/>
        <v>190</v>
      </c>
      <c r="B638" s="4"/>
      <c r="C638" s="5"/>
      <c r="D638" s="5"/>
      <c r="E638" s="1"/>
      <c r="F638" s="1"/>
      <c r="G638" s="2"/>
      <c r="H638" s="2"/>
    </row>
    <row r="639" spans="1:8" ht="12.75" customHeight="1" x14ac:dyDescent="0.2">
      <c r="A639" s="54">
        <v>20</v>
      </c>
      <c r="B639" s="111"/>
      <c r="C639" s="111"/>
      <c r="D639" s="111"/>
      <c r="E639" s="111"/>
      <c r="F639" s="111"/>
      <c r="G639" s="111"/>
      <c r="H639" s="111"/>
    </row>
    <row r="640" spans="1:8" x14ac:dyDescent="0.2">
      <c r="A640" s="56" t="s">
        <v>0</v>
      </c>
      <c r="B640" s="57"/>
      <c r="C640" s="57"/>
      <c r="D640" s="57"/>
      <c r="E640" s="57"/>
      <c r="F640" s="57"/>
      <c r="G640" s="57"/>
      <c r="H640" s="57"/>
    </row>
    <row r="641" spans="1:8" x14ac:dyDescent="0.2">
      <c r="A641" s="52" t="str">
        <f>$A$639&amp;B641*100&amp;C641</f>
        <v>200</v>
      </c>
      <c r="B641" s="4"/>
      <c r="C641" s="5"/>
      <c r="D641" s="5"/>
      <c r="E641" s="44"/>
      <c r="F641" s="44"/>
      <c r="G641" s="2"/>
      <c r="H641" s="2"/>
    </row>
    <row r="642" spans="1:8" x14ac:dyDescent="0.2">
      <c r="A642" s="52" t="str">
        <f t="shared" ref="A642:A670" si="19">$A$639&amp;B642*100&amp;C642</f>
        <v>200</v>
      </c>
      <c r="B642" s="4"/>
      <c r="C642" s="5"/>
      <c r="D642" s="5"/>
      <c r="E642" s="44"/>
      <c r="F642" s="44"/>
      <c r="G642" s="2"/>
      <c r="H642" s="2"/>
    </row>
    <row r="643" spans="1:8" x14ac:dyDescent="0.2">
      <c r="A643" s="52" t="str">
        <f t="shared" si="19"/>
        <v>200</v>
      </c>
      <c r="B643" s="4"/>
      <c r="C643" s="5"/>
      <c r="D643" s="5"/>
      <c r="E643" s="44"/>
      <c r="F643" s="44"/>
      <c r="G643" s="2"/>
      <c r="H643" s="2"/>
    </row>
    <row r="644" spans="1:8" x14ac:dyDescent="0.2">
      <c r="A644" s="52" t="str">
        <f t="shared" si="19"/>
        <v>200</v>
      </c>
      <c r="B644" s="4"/>
      <c r="C644" s="5"/>
      <c r="D644" s="5"/>
      <c r="E644" s="44"/>
      <c r="F644" s="44"/>
      <c r="G644" s="2"/>
      <c r="H644" s="2"/>
    </row>
    <row r="645" spans="1:8" x14ac:dyDescent="0.2">
      <c r="A645" s="52" t="str">
        <f t="shared" si="19"/>
        <v>200</v>
      </c>
      <c r="B645" s="4"/>
      <c r="C645" s="5"/>
      <c r="D645" s="5"/>
      <c r="E645" s="44"/>
      <c r="F645" s="44"/>
      <c r="G645" s="2"/>
      <c r="H645" s="2"/>
    </row>
    <row r="646" spans="1:8" x14ac:dyDescent="0.2">
      <c r="A646" s="52" t="str">
        <f t="shared" si="19"/>
        <v>200</v>
      </c>
      <c r="B646" s="4"/>
      <c r="C646" s="5"/>
      <c r="D646" s="5"/>
      <c r="E646" s="44"/>
      <c r="F646" s="44"/>
      <c r="G646" s="2"/>
      <c r="H646" s="2"/>
    </row>
    <row r="647" spans="1:8" x14ac:dyDescent="0.2">
      <c r="A647" s="52" t="str">
        <f t="shared" si="19"/>
        <v>200</v>
      </c>
      <c r="B647" s="4"/>
      <c r="C647" s="5"/>
      <c r="D647" s="5"/>
      <c r="E647" s="3"/>
      <c r="F647" s="3"/>
      <c r="G647" s="2"/>
      <c r="H647" s="58"/>
    </row>
    <row r="648" spans="1:8" x14ac:dyDescent="0.2">
      <c r="A648" s="52" t="str">
        <f t="shared" si="19"/>
        <v>200</v>
      </c>
      <c r="B648" s="4"/>
      <c r="C648" s="5"/>
      <c r="D648" s="5"/>
      <c r="E648" s="3"/>
      <c r="F648" s="3"/>
      <c r="G648" s="2"/>
      <c r="H648" s="58"/>
    </row>
    <row r="649" spans="1:8" x14ac:dyDescent="0.2">
      <c r="A649" s="52" t="str">
        <f t="shared" si="19"/>
        <v>200</v>
      </c>
      <c r="B649" s="4"/>
      <c r="C649" s="5"/>
      <c r="D649" s="5"/>
      <c r="E649" s="3"/>
      <c r="F649" s="3"/>
      <c r="G649" s="2"/>
      <c r="H649" s="58"/>
    </row>
    <row r="650" spans="1:8" x14ac:dyDescent="0.2">
      <c r="A650" s="52" t="str">
        <f t="shared" si="19"/>
        <v>200</v>
      </c>
      <c r="B650" s="4"/>
      <c r="C650" s="5"/>
      <c r="D650" s="5"/>
      <c r="E650" s="3"/>
      <c r="F650" s="3"/>
      <c r="G650" s="2"/>
      <c r="H650" s="58"/>
    </row>
    <row r="651" spans="1:8" x14ac:dyDescent="0.2">
      <c r="A651" s="52" t="str">
        <f t="shared" si="19"/>
        <v>200</v>
      </c>
      <c r="B651" s="4"/>
      <c r="C651" s="5"/>
      <c r="D651" s="5"/>
      <c r="E651" s="3"/>
      <c r="F651" s="3"/>
      <c r="G651" s="2"/>
      <c r="H651" s="58"/>
    </row>
    <row r="652" spans="1:8" x14ac:dyDescent="0.2">
      <c r="A652" s="52" t="str">
        <f t="shared" si="19"/>
        <v>200</v>
      </c>
      <c r="B652" s="4"/>
      <c r="C652" s="5"/>
      <c r="D652" s="5"/>
      <c r="E652" s="3"/>
      <c r="F652" s="3"/>
      <c r="G652" s="2"/>
      <c r="H652" s="58"/>
    </row>
    <row r="653" spans="1:8" x14ac:dyDescent="0.2">
      <c r="A653" s="52" t="str">
        <f t="shared" si="19"/>
        <v>200</v>
      </c>
      <c r="B653" s="4"/>
      <c r="C653" s="5"/>
      <c r="D653" s="5"/>
      <c r="E653" s="1"/>
      <c r="F653" s="1"/>
      <c r="G653" s="2"/>
      <c r="H653" s="2"/>
    </row>
    <row r="654" spans="1:8" x14ac:dyDescent="0.2">
      <c r="A654" s="52" t="str">
        <f t="shared" si="19"/>
        <v>200</v>
      </c>
      <c r="B654" s="4"/>
      <c r="C654" s="5"/>
      <c r="D654" s="5"/>
      <c r="E654" s="1"/>
      <c r="F654" s="1"/>
      <c r="G654" s="2"/>
      <c r="H654" s="2"/>
    </row>
    <row r="655" spans="1:8" x14ac:dyDescent="0.2">
      <c r="A655" s="52" t="str">
        <f t="shared" si="19"/>
        <v>200</v>
      </c>
      <c r="B655" s="4"/>
      <c r="C655" s="5"/>
      <c r="D655" s="5"/>
      <c r="E655" s="1"/>
      <c r="F655" s="1"/>
      <c r="G655" s="2"/>
      <c r="H655" s="2"/>
    </row>
    <row r="656" spans="1:8" x14ac:dyDescent="0.2">
      <c r="A656" s="52" t="str">
        <f t="shared" si="19"/>
        <v>200</v>
      </c>
      <c r="B656" s="4"/>
      <c r="C656" s="5"/>
      <c r="D656" s="5"/>
      <c r="E656" s="1"/>
      <c r="F656" s="1"/>
      <c r="G656" s="2"/>
      <c r="H656" s="2"/>
    </row>
    <row r="657" spans="1:8" x14ac:dyDescent="0.2">
      <c r="A657" s="52" t="str">
        <f t="shared" si="19"/>
        <v>200</v>
      </c>
      <c r="B657" s="4"/>
      <c r="C657" s="5"/>
      <c r="D657" s="5"/>
      <c r="E657" s="1"/>
      <c r="F657" s="1"/>
      <c r="G657" s="2"/>
      <c r="H657" s="2"/>
    </row>
    <row r="658" spans="1:8" x14ac:dyDescent="0.2">
      <c r="A658" s="52" t="str">
        <f t="shared" si="19"/>
        <v>200</v>
      </c>
      <c r="B658" s="4"/>
      <c r="C658" s="5"/>
      <c r="D658" s="5"/>
      <c r="E658" s="1"/>
      <c r="F658" s="1"/>
      <c r="G658" s="2"/>
      <c r="H658" s="2"/>
    </row>
    <row r="659" spans="1:8" x14ac:dyDescent="0.2">
      <c r="A659" s="52" t="str">
        <f t="shared" si="19"/>
        <v>200</v>
      </c>
      <c r="B659" s="4"/>
      <c r="C659" s="5"/>
      <c r="D659" s="5"/>
      <c r="E659" s="3"/>
      <c r="F659" s="3"/>
      <c r="G659" s="2"/>
      <c r="H659" s="58"/>
    </row>
    <row r="660" spans="1:8" x14ac:dyDescent="0.2">
      <c r="A660" s="52" t="str">
        <f t="shared" si="19"/>
        <v>200</v>
      </c>
      <c r="B660" s="4"/>
      <c r="C660" s="5"/>
      <c r="D660" s="5"/>
      <c r="E660" s="3"/>
      <c r="F660" s="3"/>
      <c r="G660" s="2"/>
      <c r="H660" s="58"/>
    </row>
    <row r="661" spans="1:8" x14ac:dyDescent="0.2">
      <c r="A661" s="52" t="str">
        <f t="shared" si="19"/>
        <v>200</v>
      </c>
      <c r="B661" s="4"/>
      <c r="C661" s="5"/>
      <c r="D661" s="5"/>
      <c r="E661" s="3"/>
      <c r="F661" s="3"/>
      <c r="G661" s="2"/>
      <c r="H661" s="58"/>
    </row>
    <row r="662" spans="1:8" x14ac:dyDescent="0.2">
      <c r="A662" s="52" t="str">
        <f t="shared" si="19"/>
        <v>200</v>
      </c>
      <c r="B662" s="4"/>
      <c r="C662" s="5"/>
      <c r="D662" s="5"/>
      <c r="E662" s="3"/>
      <c r="F662" s="3"/>
      <c r="G662" s="2"/>
      <c r="H662" s="58"/>
    </row>
    <row r="663" spans="1:8" x14ac:dyDescent="0.2">
      <c r="A663" s="52" t="str">
        <f t="shared" si="19"/>
        <v>200</v>
      </c>
      <c r="B663" s="4"/>
      <c r="C663" s="5"/>
      <c r="D663" s="5"/>
      <c r="E663" s="3"/>
      <c r="F663" s="3"/>
      <c r="G663" s="2"/>
      <c r="H663" s="58"/>
    </row>
    <row r="664" spans="1:8" x14ac:dyDescent="0.2">
      <c r="A664" s="52" t="str">
        <f t="shared" si="19"/>
        <v>200</v>
      </c>
      <c r="B664" s="4"/>
      <c r="C664" s="5"/>
      <c r="D664" s="5"/>
      <c r="E664" s="3"/>
      <c r="F664" s="3"/>
      <c r="G664" s="2"/>
      <c r="H664" s="58"/>
    </row>
    <row r="665" spans="1:8" x14ac:dyDescent="0.2">
      <c r="A665" s="52" t="str">
        <f t="shared" si="19"/>
        <v>200</v>
      </c>
      <c r="B665" s="4"/>
      <c r="C665" s="5"/>
      <c r="D665" s="5"/>
      <c r="E665" s="1"/>
      <c r="F665" s="1"/>
      <c r="G665" s="2"/>
      <c r="H665" s="2"/>
    </row>
    <row r="666" spans="1:8" x14ac:dyDescent="0.2">
      <c r="A666" s="52" t="str">
        <f t="shared" si="19"/>
        <v>200</v>
      </c>
      <c r="B666" s="4"/>
      <c r="C666" s="5"/>
      <c r="D666" s="5"/>
      <c r="E666" s="1"/>
      <c r="F666" s="1"/>
      <c r="G666" s="2"/>
      <c r="H666" s="2"/>
    </row>
    <row r="667" spans="1:8" x14ac:dyDescent="0.2">
      <c r="A667" s="52" t="str">
        <f t="shared" si="19"/>
        <v>200</v>
      </c>
      <c r="B667" s="4"/>
      <c r="C667" s="5"/>
      <c r="D667" s="5"/>
      <c r="E667" s="1"/>
      <c r="F667" s="1"/>
      <c r="G667" s="2"/>
      <c r="H667" s="2"/>
    </row>
    <row r="668" spans="1:8" x14ac:dyDescent="0.2">
      <c r="A668" s="52" t="str">
        <f t="shared" si="19"/>
        <v>200</v>
      </c>
      <c r="B668" s="4"/>
      <c r="C668" s="5"/>
      <c r="D668" s="5"/>
      <c r="E668" s="1"/>
      <c r="F668" s="1"/>
      <c r="G668" s="2"/>
      <c r="H668" s="2"/>
    </row>
    <row r="669" spans="1:8" x14ac:dyDescent="0.2">
      <c r="A669" s="52" t="str">
        <f t="shared" si="19"/>
        <v>200</v>
      </c>
      <c r="B669" s="4"/>
      <c r="C669" s="5"/>
      <c r="D669" s="5"/>
      <c r="E669" s="1"/>
      <c r="F669" s="1"/>
      <c r="G669" s="2"/>
      <c r="H669" s="2"/>
    </row>
    <row r="670" spans="1:8" x14ac:dyDescent="0.2">
      <c r="A670" s="52" t="str">
        <f t="shared" si="19"/>
        <v>200</v>
      </c>
      <c r="B670" s="4"/>
      <c r="C670" s="5"/>
      <c r="D670" s="5"/>
      <c r="E670" s="1"/>
      <c r="F670" s="1"/>
      <c r="G670" s="2"/>
      <c r="H670" s="2"/>
    </row>
    <row r="671" spans="1:8" ht="12.75" customHeight="1" x14ac:dyDescent="0.2">
      <c r="A671" s="54">
        <v>21</v>
      </c>
      <c r="B671" s="111"/>
      <c r="C671" s="111"/>
      <c r="D671" s="111"/>
      <c r="E671" s="111"/>
      <c r="F671" s="111"/>
      <c r="G671" s="111"/>
      <c r="H671" s="111"/>
    </row>
    <row r="672" spans="1:8" x14ac:dyDescent="0.2">
      <c r="A672" s="56" t="s">
        <v>0</v>
      </c>
      <c r="B672" s="57"/>
      <c r="C672" s="57"/>
      <c r="D672" s="57"/>
      <c r="E672" s="57"/>
      <c r="F672" s="57"/>
      <c r="G672" s="57"/>
      <c r="H672" s="57"/>
    </row>
    <row r="673" spans="1:8" x14ac:dyDescent="0.2">
      <c r="A673" s="52" t="str">
        <f t="shared" ref="A673:A696" si="20">$A$671&amp;B673*100&amp;C673</f>
        <v>210</v>
      </c>
      <c r="B673" s="4"/>
      <c r="C673" s="5"/>
      <c r="D673" s="5"/>
      <c r="E673" s="3"/>
      <c r="F673" s="3"/>
      <c r="G673" s="2"/>
      <c r="H673" s="58"/>
    </row>
    <row r="674" spans="1:8" x14ac:dyDescent="0.2">
      <c r="A674" s="52" t="str">
        <f t="shared" si="20"/>
        <v>210</v>
      </c>
      <c r="B674" s="4"/>
      <c r="C674" s="5"/>
      <c r="D674" s="5"/>
      <c r="E674" s="3"/>
      <c r="F674" s="3"/>
      <c r="G674" s="2"/>
      <c r="H674" s="58"/>
    </row>
    <row r="675" spans="1:8" x14ac:dyDescent="0.2">
      <c r="A675" s="52" t="str">
        <f t="shared" si="20"/>
        <v>210</v>
      </c>
      <c r="B675" s="4"/>
      <c r="C675" s="5"/>
      <c r="D675" s="5"/>
      <c r="E675" s="3"/>
      <c r="F675" s="3"/>
      <c r="G675" s="2"/>
      <c r="H675" s="58"/>
    </row>
    <row r="676" spans="1:8" x14ac:dyDescent="0.2">
      <c r="A676" s="52" t="str">
        <f t="shared" si="20"/>
        <v>210</v>
      </c>
      <c r="B676" s="4"/>
      <c r="C676" s="5"/>
      <c r="D676" s="5"/>
      <c r="E676" s="3"/>
      <c r="F676" s="3"/>
      <c r="G676" s="2"/>
      <c r="H676" s="58"/>
    </row>
    <row r="677" spans="1:8" x14ac:dyDescent="0.2">
      <c r="A677" s="52" t="str">
        <f t="shared" si="20"/>
        <v>210</v>
      </c>
      <c r="B677" s="4"/>
      <c r="C677" s="5"/>
      <c r="D677" s="5"/>
      <c r="E677" s="3"/>
      <c r="F677" s="3"/>
      <c r="G677" s="2"/>
      <c r="H677" s="58"/>
    </row>
    <row r="678" spans="1:8" x14ac:dyDescent="0.2">
      <c r="A678" s="52" t="str">
        <f t="shared" si="20"/>
        <v>210</v>
      </c>
      <c r="B678" s="4"/>
      <c r="C678" s="5"/>
      <c r="D678" s="5"/>
      <c r="E678" s="3"/>
      <c r="F678" s="3"/>
      <c r="G678" s="2"/>
      <c r="H678" s="58"/>
    </row>
    <row r="679" spans="1:8" x14ac:dyDescent="0.2">
      <c r="A679" s="52" t="str">
        <f t="shared" si="20"/>
        <v>210</v>
      </c>
      <c r="B679" s="4"/>
      <c r="C679" s="5"/>
      <c r="D679" s="5"/>
      <c r="E679" s="3"/>
      <c r="F679" s="3"/>
      <c r="G679" s="2"/>
      <c r="H679" s="2"/>
    </row>
    <row r="680" spans="1:8" x14ac:dyDescent="0.2">
      <c r="A680" s="52" t="str">
        <f t="shared" si="20"/>
        <v>210</v>
      </c>
      <c r="B680" s="4"/>
      <c r="C680" s="5"/>
      <c r="D680" s="5"/>
      <c r="E680" s="3"/>
      <c r="F680" s="3"/>
      <c r="G680" s="2"/>
      <c r="H680" s="2"/>
    </row>
    <row r="681" spans="1:8" x14ac:dyDescent="0.2">
      <c r="A681" s="52" t="str">
        <f t="shared" si="20"/>
        <v>210</v>
      </c>
      <c r="B681" s="4"/>
      <c r="C681" s="5"/>
      <c r="D681" s="5"/>
      <c r="E681" s="3"/>
      <c r="F681" s="3"/>
      <c r="G681" s="2"/>
      <c r="H681" s="2"/>
    </row>
    <row r="682" spans="1:8" x14ac:dyDescent="0.2">
      <c r="A682" s="52" t="str">
        <f t="shared" si="20"/>
        <v>210</v>
      </c>
      <c r="B682" s="4"/>
      <c r="C682" s="5"/>
      <c r="D682" s="5"/>
      <c r="E682" s="3"/>
      <c r="F682" s="3"/>
      <c r="G682" s="2"/>
      <c r="H682" s="2"/>
    </row>
    <row r="683" spans="1:8" x14ac:dyDescent="0.2">
      <c r="A683" s="52" t="str">
        <f t="shared" si="20"/>
        <v>210</v>
      </c>
      <c r="B683" s="4"/>
      <c r="C683" s="5"/>
      <c r="D683" s="5"/>
      <c r="E683" s="3"/>
      <c r="F683" s="3"/>
      <c r="G683" s="2"/>
      <c r="H683" s="2"/>
    </row>
    <row r="684" spans="1:8" x14ac:dyDescent="0.2">
      <c r="A684" s="52" t="str">
        <f t="shared" si="20"/>
        <v>210</v>
      </c>
      <c r="B684" s="4"/>
      <c r="C684" s="5"/>
      <c r="D684" s="5"/>
      <c r="E684" s="3"/>
      <c r="F684" s="3"/>
      <c r="G684" s="2"/>
      <c r="H684" s="2"/>
    </row>
    <row r="685" spans="1:8" x14ac:dyDescent="0.2">
      <c r="A685" s="52" t="str">
        <f t="shared" si="20"/>
        <v>210</v>
      </c>
      <c r="B685" s="4"/>
      <c r="C685" s="5"/>
      <c r="D685" s="5"/>
      <c r="E685" s="3"/>
      <c r="F685" s="3"/>
      <c r="G685" s="2"/>
      <c r="H685" s="58"/>
    </row>
    <row r="686" spans="1:8" x14ac:dyDescent="0.2">
      <c r="A686" s="52" t="str">
        <f t="shared" si="20"/>
        <v>210</v>
      </c>
      <c r="B686" s="4"/>
      <c r="C686" s="5"/>
      <c r="D686" s="5"/>
      <c r="E686" s="3"/>
      <c r="F686" s="3"/>
      <c r="G686" s="2"/>
      <c r="H686" s="58"/>
    </row>
    <row r="687" spans="1:8" x14ac:dyDescent="0.2">
      <c r="A687" s="52" t="str">
        <f t="shared" si="20"/>
        <v>210</v>
      </c>
      <c r="B687" s="4"/>
      <c r="C687" s="5"/>
      <c r="D687" s="5"/>
      <c r="E687" s="3"/>
      <c r="F687" s="3"/>
      <c r="G687" s="2"/>
      <c r="H687" s="58"/>
    </row>
    <row r="688" spans="1:8" x14ac:dyDescent="0.2">
      <c r="A688" s="52" t="str">
        <f t="shared" si="20"/>
        <v>210</v>
      </c>
      <c r="B688" s="4"/>
      <c r="C688" s="5"/>
      <c r="D688" s="5"/>
      <c r="E688" s="3"/>
      <c r="F688" s="3"/>
      <c r="G688" s="2"/>
      <c r="H688" s="58"/>
    </row>
    <row r="689" spans="1:8" x14ac:dyDescent="0.2">
      <c r="A689" s="52" t="str">
        <f t="shared" si="20"/>
        <v>210</v>
      </c>
      <c r="B689" s="4"/>
      <c r="C689" s="5"/>
      <c r="D689" s="5"/>
      <c r="E689" s="3"/>
      <c r="F689" s="3"/>
      <c r="G689" s="2"/>
      <c r="H689" s="58"/>
    </row>
    <row r="690" spans="1:8" x14ac:dyDescent="0.2">
      <c r="A690" s="52" t="str">
        <f t="shared" si="20"/>
        <v>210</v>
      </c>
      <c r="B690" s="4"/>
      <c r="C690" s="5"/>
      <c r="D690" s="5"/>
      <c r="E690" s="3"/>
      <c r="F690" s="3"/>
      <c r="G690" s="2"/>
      <c r="H690" s="58"/>
    </row>
    <row r="691" spans="1:8" x14ac:dyDescent="0.2">
      <c r="A691" s="52" t="str">
        <f t="shared" si="20"/>
        <v>210</v>
      </c>
      <c r="B691" s="4"/>
      <c r="C691" s="5"/>
      <c r="D691" s="5"/>
      <c r="E691" s="3"/>
      <c r="F691" s="3"/>
      <c r="G691" s="2"/>
      <c r="H691" s="2"/>
    </row>
    <row r="692" spans="1:8" x14ac:dyDescent="0.2">
      <c r="A692" s="52" t="str">
        <f t="shared" si="20"/>
        <v>210</v>
      </c>
      <c r="B692" s="4"/>
      <c r="C692" s="5"/>
      <c r="D692" s="5"/>
      <c r="E692" s="3"/>
      <c r="F692" s="3"/>
      <c r="G692" s="2"/>
      <c r="H692" s="2"/>
    </row>
    <row r="693" spans="1:8" x14ac:dyDescent="0.2">
      <c r="A693" s="52" t="str">
        <f t="shared" si="20"/>
        <v>210</v>
      </c>
      <c r="B693" s="4"/>
      <c r="C693" s="5"/>
      <c r="D693" s="5"/>
      <c r="E693" s="3"/>
      <c r="F693" s="3"/>
      <c r="G693" s="2"/>
      <c r="H693" s="2"/>
    </row>
    <row r="694" spans="1:8" x14ac:dyDescent="0.2">
      <c r="A694" s="52" t="str">
        <f t="shared" si="20"/>
        <v>210</v>
      </c>
      <c r="B694" s="4"/>
      <c r="C694" s="5"/>
      <c r="D694" s="5"/>
      <c r="E694" s="3"/>
      <c r="F694" s="3"/>
      <c r="G694" s="2"/>
      <c r="H694" s="2"/>
    </row>
    <row r="695" spans="1:8" x14ac:dyDescent="0.2">
      <c r="A695" s="52" t="str">
        <f t="shared" si="20"/>
        <v>210</v>
      </c>
      <c r="B695" s="4"/>
      <c r="C695" s="5"/>
      <c r="D695" s="5"/>
      <c r="E695" s="3"/>
      <c r="F695" s="3"/>
      <c r="G695" s="2"/>
      <c r="H695" s="2"/>
    </row>
    <row r="696" spans="1:8" x14ac:dyDescent="0.2">
      <c r="A696" s="52" t="str">
        <f t="shared" si="20"/>
        <v>210</v>
      </c>
      <c r="B696" s="4"/>
      <c r="C696" s="5"/>
      <c r="D696" s="5"/>
      <c r="E696" s="3"/>
      <c r="F696" s="3"/>
      <c r="G696" s="2"/>
      <c r="H696" s="2"/>
    </row>
    <row r="697" spans="1:8" ht="12.75" customHeight="1" x14ac:dyDescent="0.2">
      <c r="A697" s="54">
        <v>22</v>
      </c>
      <c r="B697" s="111"/>
      <c r="C697" s="111"/>
      <c r="D697" s="111"/>
      <c r="E697" s="111"/>
      <c r="F697" s="111"/>
      <c r="G697" s="111"/>
      <c r="H697" s="111"/>
    </row>
    <row r="698" spans="1:8" x14ac:dyDescent="0.2">
      <c r="A698" s="56" t="s">
        <v>0</v>
      </c>
      <c r="B698" s="57"/>
      <c r="C698" s="57"/>
      <c r="D698" s="57"/>
      <c r="E698" s="57"/>
      <c r="F698" s="57"/>
      <c r="G698" s="57"/>
      <c r="H698" s="57"/>
    </row>
    <row r="699" spans="1:8" x14ac:dyDescent="0.2">
      <c r="A699" s="52" t="str">
        <f>$A$697&amp;B699*100&amp;C699</f>
        <v>220</v>
      </c>
      <c r="B699" s="4"/>
      <c r="C699" s="5"/>
      <c r="D699" s="5"/>
      <c r="E699" s="1"/>
      <c r="F699" s="1"/>
      <c r="G699" s="2"/>
      <c r="H699" s="2"/>
    </row>
    <row r="700" spans="1:8" x14ac:dyDescent="0.2">
      <c r="A700" s="52" t="str">
        <f t="shared" ref="A700:A728" si="21">$A$697&amp;B700*100&amp;C700</f>
        <v>220</v>
      </c>
      <c r="B700" s="4"/>
      <c r="C700" s="5"/>
      <c r="D700" s="5"/>
      <c r="E700" s="1"/>
      <c r="F700" s="1"/>
      <c r="G700" s="2"/>
      <c r="H700" s="2"/>
    </row>
    <row r="701" spans="1:8" x14ac:dyDescent="0.2">
      <c r="A701" s="52" t="str">
        <f t="shared" si="21"/>
        <v>220</v>
      </c>
      <c r="B701" s="4"/>
      <c r="C701" s="5"/>
      <c r="D701" s="5"/>
      <c r="E701" s="1"/>
      <c r="F701" s="1"/>
      <c r="G701" s="2"/>
      <c r="H701" s="2"/>
    </row>
    <row r="702" spans="1:8" x14ac:dyDescent="0.2">
      <c r="A702" s="52" t="str">
        <f t="shared" si="21"/>
        <v>220</v>
      </c>
      <c r="B702" s="4"/>
      <c r="C702" s="5"/>
      <c r="D702" s="5"/>
      <c r="E702" s="1"/>
      <c r="F702" s="1"/>
      <c r="G702" s="2"/>
      <c r="H702" s="2"/>
    </row>
    <row r="703" spans="1:8" x14ac:dyDescent="0.2">
      <c r="A703" s="52" t="str">
        <f t="shared" si="21"/>
        <v>220</v>
      </c>
      <c r="B703" s="4"/>
      <c r="C703" s="5"/>
      <c r="D703" s="5"/>
      <c r="E703" s="1"/>
      <c r="F703" s="1"/>
      <c r="G703" s="2"/>
      <c r="H703" s="2"/>
    </row>
    <row r="704" spans="1:8" x14ac:dyDescent="0.2">
      <c r="A704" s="52" t="str">
        <f t="shared" si="21"/>
        <v>220</v>
      </c>
      <c r="B704" s="4"/>
      <c r="C704" s="5"/>
      <c r="D704" s="5"/>
      <c r="E704" s="1"/>
      <c r="F704" s="1"/>
      <c r="G704" s="2"/>
      <c r="H704" s="2"/>
    </row>
    <row r="705" spans="1:8" x14ac:dyDescent="0.2">
      <c r="A705" s="52" t="str">
        <f t="shared" si="21"/>
        <v>220</v>
      </c>
      <c r="B705" s="4"/>
      <c r="C705" s="5"/>
      <c r="D705" s="5"/>
      <c r="E705" s="1"/>
      <c r="F705" s="1"/>
      <c r="G705" s="2"/>
      <c r="H705" s="2"/>
    </row>
    <row r="706" spans="1:8" x14ac:dyDescent="0.2">
      <c r="A706" s="52" t="str">
        <f t="shared" si="21"/>
        <v>220</v>
      </c>
      <c r="B706" s="4"/>
      <c r="C706" s="5"/>
      <c r="D706" s="5"/>
      <c r="E706" s="1"/>
      <c r="F706" s="1"/>
      <c r="G706" s="2"/>
      <c r="H706" s="2"/>
    </row>
    <row r="707" spans="1:8" x14ac:dyDescent="0.2">
      <c r="A707" s="52" t="str">
        <f t="shared" si="21"/>
        <v>220</v>
      </c>
      <c r="B707" s="4"/>
      <c r="C707" s="5"/>
      <c r="D707" s="5"/>
      <c r="E707" s="1"/>
      <c r="F707" s="1"/>
      <c r="G707" s="2"/>
      <c r="H707" s="2"/>
    </row>
    <row r="708" spans="1:8" x14ac:dyDescent="0.2">
      <c r="A708" s="52" t="str">
        <f t="shared" si="21"/>
        <v>220</v>
      </c>
      <c r="B708" s="4"/>
      <c r="C708" s="5"/>
      <c r="D708" s="5"/>
      <c r="E708" s="1"/>
      <c r="F708" s="1"/>
      <c r="G708" s="2"/>
      <c r="H708" s="2"/>
    </row>
    <row r="709" spans="1:8" x14ac:dyDescent="0.2">
      <c r="A709" s="52" t="str">
        <f t="shared" si="21"/>
        <v>220</v>
      </c>
      <c r="B709" s="4"/>
      <c r="C709" s="5"/>
      <c r="D709" s="5"/>
      <c r="E709" s="3"/>
      <c r="F709" s="3"/>
      <c r="G709" s="58"/>
      <c r="H709" s="2"/>
    </row>
    <row r="710" spans="1:8" x14ac:dyDescent="0.2">
      <c r="A710" s="52" t="str">
        <f t="shared" si="21"/>
        <v>220</v>
      </c>
      <c r="B710" s="4"/>
      <c r="C710" s="5"/>
      <c r="D710" s="79"/>
      <c r="E710" s="80"/>
      <c r="F710" s="80"/>
      <c r="G710" s="81"/>
      <c r="H710" s="2"/>
    </row>
    <row r="711" spans="1:8" x14ac:dyDescent="0.2">
      <c r="A711" s="52" t="str">
        <f t="shared" si="21"/>
        <v>220</v>
      </c>
      <c r="B711" s="4"/>
      <c r="C711" s="5"/>
      <c r="D711" s="5"/>
      <c r="E711" s="1"/>
      <c r="F711" s="1"/>
      <c r="G711" s="2"/>
      <c r="H711" s="2"/>
    </row>
    <row r="712" spans="1:8" x14ac:dyDescent="0.2">
      <c r="A712" s="52" t="str">
        <f t="shared" si="21"/>
        <v>220</v>
      </c>
      <c r="B712" s="4"/>
      <c r="C712" s="5"/>
      <c r="D712" s="5"/>
      <c r="E712" s="1"/>
      <c r="F712" s="1"/>
      <c r="G712" s="2"/>
      <c r="H712" s="2"/>
    </row>
    <row r="713" spans="1:8" x14ac:dyDescent="0.2">
      <c r="A713" s="52" t="str">
        <f t="shared" si="21"/>
        <v>220</v>
      </c>
      <c r="B713" s="4"/>
      <c r="C713" s="5"/>
      <c r="D713" s="5"/>
      <c r="E713" s="1"/>
      <c r="F713" s="1"/>
      <c r="G713" s="2"/>
      <c r="H713" s="2"/>
    </row>
    <row r="714" spans="1:8" x14ac:dyDescent="0.2">
      <c r="A714" s="52" t="str">
        <f t="shared" si="21"/>
        <v>220</v>
      </c>
      <c r="B714" s="4"/>
      <c r="C714" s="5"/>
      <c r="D714" s="5"/>
      <c r="E714" s="1"/>
      <c r="F714" s="1"/>
      <c r="G714" s="2"/>
      <c r="H714" s="2"/>
    </row>
    <row r="715" spans="1:8" x14ac:dyDescent="0.2">
      <c r="A715" s="52" t="str">
        <f t="shared" si="21"/>
        <v>220</v>
      </c>
      <c r="B715" s="4"/>
      <c r="C715" s="5"/>
      <c r="D715" s="5"/>
      <c r="E715" s="3"/>
      <c r="F715" s="3"/>
      <c r="G715" s="58"/>
      <c r="H715" s="2"/>
    </row>
    <row r="716" spans="1:8" x14ac:dyDescent="0.2">
      <c r="A716" s="52" t="str">
        <f t="shared" si="21"/>
        <v>220</v>
      </c>
      <c r="B716" s="4"/>
      <c r="C716" s="5"/>
      <c r="D716" s="79"/>
      <c r="E716" s="80"/>
      <c r="F716" s="80"/>
      <c r="G716" s="81"/>
      <c r="H716" s="2"/>
    </row>
    <row r="717" spans="1:8" x14ac:dyDescent="0.2">
      <c r="A717" s="52" t="str">
        <f t="shared" si="21"/>
        <v>220</v>
      </c>
      <c r="B717" s="4"/>
      <c r="C717" s="5"/>
      <c r="D717" s="5"/>
      <c r="E717" s="1"/>
      <c r="F717" s="1"/>
      <c r="G717" s="2"/>
      <c r="H717" s="2"/>
    </row>
    <row r="718" spans="1:8" x14ac:dyDescent="0.2">
      <c r="A718" s="52" t="str">
        <f t="shared" si="21"/>
        <v>220</v>
      </c>
      <c r="B718" s="4"/>
      <c r="C718" s="5"/>
      <c r="D718" s="5"/>
      <c r="E718" s="1"/>
      <c r="F718" s="1"/>
      <c r="G718" s="2"/>
      <c r="H718" s="2"/>
    </row>
    <row r="719" spans="1:8" x14ac:dyDescent="0.2">
      <c r="A719" s="52" t="str">
        <f t="shared" si="21"/>
        <v>220</v>
      </c>
      <c r="B719" s="4"/>
      <c r="C719" s="5"/>
      <c r="D719" s="5"/>
      <c r="E719" s="1"/>
      <c r="F719" s="1"/>
      <c r="G719" s="2"/>
      <c r="H719" s="2"/>
    </row>
    <row r="720" spans="1:8" x14ac:dyDescent="0.2">
      <c r="A720" s="52" t="str">
        <f t="shared" si="21"/>
        <v>220</v>
      </c>
      <c r="B720" s="4"/>
      <c r="C720" s="5"/>
      <c r="D720" s="5"/>
      <c r="E720" s="1"/>
      <c r="F720" s="1"/>
      <c r="G720" s="2"/>
      <c r="H720" s="2"/>
    </row>
    <row r="721" spans="1:8" x14ac:dyDescent="0.2">
      <c r="A721" s="52" t="str">
        <f t="shared" si="21"/>
        <v>220</v>
      </c>
      <c r="B721" s="4"/>
      <c r="C721" s="5"/>
      <c r="D721" s="5"/>
      <c r="E721" s="3"/>
      <c r="F721" s="3"/>
      <c r="G721" s="58"/>
      <c r="H721" s="2"/>
    </row>
    <row r="722" spans="1:8" x14ac:dyDescent="0.2">
      <c r="A722" s="52" t="str">
        <f t="shared" si="21"/>
        <v>220</v>
      </c>
      <c r="B722" s="4"/>
      <c r="C722" s="5"/>
      <c r="D722" s="79"/>
      <c r="E722" s="80"/>
      <c r="F722" s="80"/>
      <c r="G722" s="81"/>
      <c r="H722" s="2"/>
    </row>
    <row r="723" spans="1:8" x14ac:dyDescent="0.2">
      <c r="A723" s="52" t="str">
        <f t="shared" si="21"/>
        <v>220</v>
      </c>
      <c r="B723" s="4"/>
      <c r="C723" s="5"/>
      <c r="D723" s="5"/>
      <c r="E723" s="1"/>
      <c r="F723" s="1"/>
      <c r="G723" s="2"/>
      <c r="H723" s="2"/>
    </row>
    <row r="724" spans="1:8" x14ac:dyDescent="0.2">
      <c r="A724" s="52" t="str">
        <f t="shared" si="21"/>
        <v>220</v>
      </c>
      <c r="B724" s="4"/>
      <c r="C724" s="5"/>
      <c r="D724" s="5"/>
      <c r="E724" s="1"/>
      <c r="F724" s="1"/>
      <c r="G724" s="2"/>
      <c r="H724" s="2"/>
    </row>
    <row r="725" spans="1:8" x14ac:dyDescent="0.2">
      <c r="A725" s="52" t="str">
        <f t="shared" si="21"/>
        <v>220</v>
      </c>
      <c r="B725" s="4"/>
      <c r="C725" s="5"/>
      <c r="D725" s="5"/>
      <c r="E725" s="1"/>
      <c r="F725" s="1"/>
      <c r="G725" s="2"/>
      <c r="H725" s="2"/>
    </row>
    <row r="726" spans="1:8" x14ac:dyDescent="0.2">
      <c r="A726" s="52" t="str">
        <f t="shared" si="21"/>
        <v>220</v>
      </c>
      <c r="B726" s="4"/>
      <c r="C726" s="5"/>
      <c r="D726" s="5"/>
      <c r="E726" s="1"/>
      <c r="F726" s="1"/>
      <c r="G726" s="2"/>
      <c r="H726" s="2"/>
    </row>
    <row r="727" spans="1:8" x14ac:dyDescent="0.2">
      <c r="A727" s="52" t="str">
        <f t="shared" si="21"/>
        <v>220</v>
      </c>
      <c r="B727" s="4"/>
      <c r="C727" s="5"/>
      <c r="D727" s="5"/>
      <c r="E727" s="3"/>
      <c r="F727" s="3"/>
      <c r="G727" s="58"/>
      <c r="H727" s="2"/>
    </row>
    <row r="728" spans="1:8" x14ac:dyDescent="0.2">
      <c r="A728" s="52" t="str">
        <f t="shared" si="21"/>
        <v>220</v>
      </c>
      <c r="B728" s="4"/>
      <c r="C728" s="5"/>
      <c r="D728" s="79"/>
      <c r="E728" s="80"/>
      <c r="F728" s="80"/>
      <c r="G728" s="81"/>
      <c r="H728" s="2"/>
    </row>
    <row r="729" spans="1:8" ht="12.75" customHeight="1" x14ac:dyDescent="0.2">
      <c r="A729" s="54">
        <v>23</v>
      </c>
      <c r="B729" s="111"/>
      <c r="C729" s="111"/>
      <c r="D729" s="111"/>
      <c r="E729" s="111"/>
      <c r="F729" s="111"/>
      <c r="G729" s="111"/>
      <c r="H729" s="111"/>
    </row>
    <row r="730" spans="1:8" x14ac:dyDescent="0.2">
      <c r="A730" s="56" t="s">
        <v>0</v>
      </c>
      <c r="B730" s="57"/>
      <c r="C730" s="57"/>
      <c r="D730" s="57"/>
      <c r="E730" s="57"/>
      <c r="F730" s="57"/>
      <c r="G730" s="57"/>
      <c r="H730" s="57"/>
    </row>
    <row r="731" spans="1:8" x14ac:dyDescent="0.2">
      <c r="A731" s="52" t="str">
        <f>$A$729&amp;B731*100&amp;C731</f>
        <v>230</v>
      </c>
      <c r="B731" s="4"/>
      <c r="C731" s="5"/>
      <c r="D731" s="5"/>
      <c r="E731" s="1"/>
      <c r="F731" s="1"/>
      <c r="G731" s="2"/>
      <c r="H731" s="2"/>
    </row>
    <row r="732" spans="1:8" x14ac:dyDescent="0.2">
      <c r="A732" s="52" t="str">
        <f t="shared" ref="A732:A760" si="22">$A$729&amp;B732*100&amp;C732</f>
        <v>230</v>
      </c>
      <c r="B732" s="4"/>
      <c r="C732" s="5"/>
      <c r="D732" s="5"/>
      <c r="E732" s="1"/>
      <c r="F732" s="1"/>
      <c r="G732" s="2"/>
      <c r="H732" s="2"/>
    </row>
    <row r="733" spans="1:8" x14ac:dyDescent="0.2">
      <c r="A733" s="52" t="str">
        <f t="shared" si="22"/>
        <v>230</v>
      </c>
      <c r="B733" s="4"/>
      <c r="C733" s="5"/>
      <c r="D733" s="5"/>
      <c r="E733" s="1"/>
      <c r="F733" s="1"/>
      <c r="G733" s="2"/>
      <c r="H733" s="2"/>
    </row>
    <row r="734" spans="1:8" x14ac:dyDescent="0.2">
      <c r="A734" s="52" t="str">
        <f t="shared" si="22"/>
        <v>230</v>
      </c>
      <c r="B734" s="4"/>
      <c r="C734" s="5"/>
      <c r="D734" s="5"/>
      <c r="E734" s="1"/>
      <c r="F734" s="1"/>
      <c r="G734" s="2"/>
      <c r="H734" s="2"/>
    </row>
    <row r="735" spans="1:8" x14ac:dyDescent="0.2">
      <c r="A735" s="52" t="str">
        <f t="shared" si="22"/>
        <v>230</v>
      </c>
      <c r="B735" s="4"/>
      <c r="C735" s="5"/>
      <c r="D735" s="5"/>
      <c r="E735" s="1"/>
      <c r="F735" s="1"/>
      <c r="G735" s="2"/>
      <c r="H735" s="2"/>
    </row>
    <row r="736" spans="1:8" x14ac:dyDescent="0.2">
      <c r="A736" s="52" t="str">
        <f t="shared" si="22"/>
        <v>230</v>
      </c>
      <c r="B736" s="4"/>
      <c r="C736" s="5"/>
      <c r="D736" s="5"/>
      <c r="E736" s="1"/>
      <c r="F736" s="1"/>
      <c r="G736" s="2"/>
      <c r="H736" s="2"/>
    </row>
    <row r="737" spans="1:8" x14ac:dyDescent="0.2">
      <c r="A737" s="52" t="str">
        <f t="shared" si="22"/>
        <v>230</v>
      </c>
      <c r="B737" s="4"/>
      <c r="C737" s="5"/>
      <c r="D737" s="5"/>
      <c r="E737" s="1"/>
      <c r="F737" s="1"/>
      <c r="G737" s="2"/>
      <c r="H737" s="2"/>
    </row>
    <row r="738" spans="1:8" x14ac:dyDescent="0.2">
      <c r="A738" s="52" t="str">
        <f t="shared" si="22"/>
        <v>230</v>
      </c>
      <c r="B738" s="4"/>
      <c r="C738" s="5"/>
      <c r="D738" s="5"/>
      <c r="E738" s="1"/>
      <c r="F738" s="1"/>
      <c r="G738" s="2"/>
      <c r="H738" s="2"/>
    </row>
    <row r="739" spans="1:8" x14ac:dyDescent="0.2">
      <c r="A739" s="52" t="str">
        <f t="shared" si="22"/>
        <v>230</v>
      </c>
      <c r="B739" s="4"/>
      <c r="C739" s="5"/>
      <c r="D739" s="5"/>
      <c r="E739" s="1"/>
      <c r="F739" s="1"/>
      <c r="G739" s="2"/>
      <c r="H739" s="2"/>
    </row>
    <row r="740" spans="1:8" x14ac:dyDescent="0.2">
      <c r="A740" s="52" t="str">
        <f t="shared" si="22"/>
        <v>230</v>
      </c>
      <c r="B740" s="4"/>
      <c r="C740" s="5"/>
      <c r="D740" s="5"/>
      <c r="E740" s="1"/>
      <c r="F740" s="1"/>
      <c r="G740" s="2"/>
      <c r="H740" s="2"/>
    </row>
    <row r="741" spans="1:8" x14ac:dyDescent="0.2">
      <c r="A741" s="52" t="str">
        <f t="shared" si="22"/>
        <v>230</v>
      </c>
      <c r="B741" s="4"/>
      <c r="C741" s="5"/>
      <c r="D741" s="5"/>
      <c r="E741" s="1"/>
      <c r="F741" s="1"/>
      <c r="G741" s="2"/>
      <c r="H741" s="2"/>
    </row>
    <row r="742" spans="1:8" x14ac:dyDescent="0.2">
      <c r="A742" s="52" t="str">
        <f t="shared" si="22"/>
        <v>230</v>
      </c>
      <c r="B742" s="4"/>
      <c r="C742" s="5"/>
      <c r="D742" s="5"/>
      <c r="E742" s="1"/>
      <c r="F742" s="1"/>
      <c r="G742" s="2"/>
      <c r="H742" s="2"/>
    </row>
    <row r="743" spans="1:8" x14ac:dyDescent="0.2">
      <c r="A743" s="52" t="str">
        <f t="shared" si="22"/>
        <v>230</v>
      </c>
      <c r="B743" s="4"/>
      <c r="C743" s="5"/>
      <c r="D743" s="5"/>
      <c r="E743" s="1"/>
      <c r="F743" s="1"/>
      <c r="G743" s="2"/>
      <c r="H743" s="2"/>
    </row>
    <row r="744" spans="1:8" x14ac:dyDescent="0.2">
      <c r="A744" s="52" t="str">
        <f t="shared" si="22"/>
        <v>230</v>
      </c>
      <c r="B744" s="4"/>
      <c r="C744" s="5"/>
      <c r="D744" s="5"/>
      <c r="E744" s="1"/>
      <c r="F744" s="1"/>
      <c r="G744" s="2"/>
      <c r="H744" s="2"/>
    </row>
    <row r="745" spans="1:8" x14ac:dyDescent="0.2">
      <c r="A745" s="52" t="str">
        <f t="shared" si="22"/>
        <v>230</v>
      </c>
      <c r="B745" s="4"/>
      <c r="C745" s="5"/>
      <c r="D745" s="5"/>
      <c r="E745" s="1"/>
      <c r="F745" s="1"/>
      <c r="G745" s="2"/>
      <c r="H745" s="2"/>
    </row>
    <row r="746" spans="1:8" x14ac:dyDescent="0.2">
      <c r="A746" s="52" t="str">
        <f t="shared" si="22"/>
        <v>230</v>
      </c>
      <c r="B746" s="4"/>
      <c r="C746" s="5"/>
      <c r="D746" s="5"/>
      <c r="E746" s="1"/>
      <c r="F746" s="1"/>
      <c r="G746" s="2"/>
      <c r="H746" s="2"/>
    </row>
    <row r="747" spans="1:8" x14ac:dyDescent="0.2">
      <c r="A747" s="52" t="str">
        <f t="shared" si="22"/>
        <v>230</v>
      </c>
      <c r="B747" s="4"/>
      <c r="C747" s="5"/>
      <c r="D747" s="5"/>
      <c r="E747" s="1"/>
      <c r="F747" s="1"/>
      <c r="G747" s="2"/>
      <c r="H747" s="2"/>
    </row>
    <row r="748" spans="1:8" x14ac:dyDescent="0.2">
      <c r="A748" s="52" t="str">
        <f t="shared" si="22"/>
        <v>230</v>
      </c>
      <c r="B748" s="4"/>
      <c r="C748" s="5"/>
      <c r="D748" s="5"/>
      <c r="E748" s="1"/>
      <c r="F748" s="1"/>
      <c r="G748" s="2"/>
      <c r="H748" s="2"/>
    </row>
    <row r="749" spans="1:8" x14ac:dyDescent="0.2">
      <c r="A749" s="52" t="str">
        <f t="shared" si="22"/>
        <v>230</v>
      </c>
      <c r="B749" s="4"/>
      <c r="C749" s="5"/>
      <c r="D749" s="5"/>
      <c r="E749" s="1"/>
      <c r="F749" s="1"/>
      <c r="G749" s="2"/>
      <c r="H749" s="2"/>
    </row>
    <row r="750" spans="1:8" x14ac:dyDescent="0.2">
      <c r="A750" s="52" t="str">
        <f t="shared" si="22"/>
        <v>230</v>
      </c>
      <c r="B750" s="4"/>
      <c r="C750" s="5"/>
      <c r="D750" s="5"/>
      <c r="E750" s="1"/>
      <c r="F750" s="1"/>
      <c r="G750" s="2"/>
      <c r="H750" s="2"/>
    </row>
    <row r="751" spans="1:8" x14ac:dyDescent="0.2">
      <c r="A751" s="52" t="str">
        <f t="shared" si="22"/>
        <v>230</v>
      </c>
      <c r="B751" s="4"/>
      <c r="C751" s="5"/>
      <c r="D751" s="5"/>
      <c r="E751" s="1"/>
      <c r="F751" s="1"/>
      <c r="G751" s="2"/>
      <c r="H751" s="2"/>
    </row>
    <row r="752" spans="1:8" x14ac:dyDescent="0.2">
      <c r="A752" s="52" t="str">
        <f t="shared" si="22"/>
        <v>230</v>
      </c>
      <c r="B752" s="4"/>
      <c r="C752" s="5"/>
      <c r="D752" s="5"/>
      <c r="E752" s="1"/>
      <c r="F752" s="1"/>
      <c r="G752" s="2"/>
      <c r="H752" s="2"/>
    </row>
    <row r="753" spans="1:8" x14ac:dyDescent="0.2">
      <c r="A753" s="52" t="str">
        <f t="shared" si="22"/>
        <v>230</v>
      </c>
      <c r="B753" s="4"/>
      <c r="C753" s="5"/>
      <c r="D753" s="5"/>
      <c r="E753" s="1"/>
      <c r="F753" s="1"/>
      <c r="G753" s="2"/>
      <c r="H753" s="2"/>
    </row>
    <row r="754" spans="1:8" x14ac:dyDescent="0.2">
      <c r="A754" s="52" t="str">
        <f t="shared" si="22"/>
        <v>230</v>
      </c>
      <c r="B754" s="4"/>
      <c r="C754" s="5"/>
      <c r="D754" s="5"/>
      <c r="E754" s="1"/>
      <c r="F754" s="1"/>
      <c r="G754" s="2"/>
      <c r="H754" s="2"/>
    </row>
    <row r="755" spans="1:8" x14ac:dyDescent="0.2">
      <c r="A755" s="52" t="str">
        <f t="shared" si="22"/>
        <v>230</v>
      </c>
      <c r="B755" s="4"/>
      <c r="C755" s="5"/>
      <c r="D755" s="5"/>
      <c r="E755" s="1"/>
      <c r="F755" s="1"/>
      <c r="G755" s="2"/>
      <c r="H755" s="2"/>
    </row>
    <row r="756" spans="1:8" x14ac:dyDescent="0.2">
      <c r="A756" s="52" t="str">
        <f t="shared" si="22"/>
        <v>230</v>
      </c>
      <c r="B756" s="4"/>
      <c r="C756" s="5"/>
      <c r="D756" s="5"/>
      <c r="E756" s="1"/>
      <c r="F756" s="1"/>
      <c r="G756" s="2"/>
      <c r="H756" s="2"/>
    </row>
    <row r="757" spans="1:8" x14ac:dyDescent="0.2">
      <c r="A757" s="52" t="str">
        <f t="shared" si="22"/>
        <v>230</v>
      </c>
      <c r="B757" s="4"/>
      <c r="C757" s="5"/>
      <c r="D757" s="5"/>
      <c r="E757" s="1"/>
      <c r="F757" s="1"/>
      <c r="G757" s="2"/>
      <c r="H757" s="2"/>
    </row>
    <row r="758" spans="1:8" x14ac:dyDescent="0.2">
      <c r="A758" s="52" t="str">
        <f t="shared" si="22"/>
        <v>230</v>
      </c>
      <c r="B758" s="4"/>
      <c r="C758" s="5"/>
      <c r="D758" s="5"/>
      <c r="E758" s="1"/>
      <c r="F758" s="1"/>
      <c r="G758" s="2"/>
      <c r="H758" s="2"/>
    </row>
    <row r="759" spans="1:8" x14ac:dyDescent="0.2">
      <c r="A759" s="52" t="str">
        <f t="shared" si="22"/>
        <v>230</v>
      </c>
      <c r="B759" s="4"/>
      <c r="C759" s="5"/>
      <c r="D759" s="5"/>
      <c r="E759" s="1"/>
      <c r="F759" s="1"/>
      <c r="G759" s="2"/>
      <c r="H759" s="2"/>
    </row>
    <row r="760" spans="1:8" x14ac:dyDescent="0.2">
      <c r="A760" s="52" t="str">
        <f t="shared" si="22"/>
        <v>230</v>
      </c>
      <c r="B760" s="4"/>
      <c r="C760" s="5"/>
      <c r="D760" s="5"/>
      <c r="E760" s="1"/>
      <c r="F760" s="1"/>
      <c r="G760" s="2"/>
      <c r="H760" s="2"/>
    </row>
    <row r="761" spans="1:8" x14ac:dyDescent="0.2">
      <c r="A761" s="54">
        <v>24</v>
      </c>
      <c r="B761" s="111"/>
      <c r="C761" s="111"/>
      <c r="D761" s="111"/>
      <c r="E761" s="111"/>
      <c r="F761" s="111"/>
      <c r="G761" s="111"/>
      <c r="H761" s="111"/>
    </row>
    <row r="762" spans="1:8" x14ac:dyDescent="0.2">
      <c r="A762" s="56" t="s">
        <v>0</v>
      </c>
      <c r="B762" s="57"/>
      <c r="C762" s="57"/>
      <c r="D762" s="57"/>
      <c r="E762" s="57"/>
      <c r="F762" s="57"/>
      <c r="G762" s="57"/>
      <c r="H762" s="57"/>
    </row>
    <row r="763" spans="1:8" x14ac:dyDescent="0.2">
      <c r="A763" s="52" t="str">
        <f>$A$761&amp;B763*100&amp;C763</f>
        <v>240</v>
      </c>
      <c r="B763" s="4"/>
      <c r="C763" s="5"/>
      <c r="D763" s="5"/>
      <c r="E763" s="1"/>
      <c r="F763" s="1"/>
      <c r="G763" s="2"/>
      <c r="H763" s="2"/>
    </row>
    <row r="764" spans="1:8" x14ac:dyDescent="0.2">
      <c r="A764" s="52" t="str">
        <f t="shared" ref="A764:A792" si="23">$A$761&amp;B764*100&amp;C764</f>
        <v>240</v>
      </c>
      <c r="B764" s="4"/>
      <c r="C764" s="5"/>
      <c r="D764" s="5"/>
      <c r="E764" s="1"/>
      <c r="F764" s="1"/>
      <c r="G764" s="2"/>
      <c r="H764" s="2"/>
    </row>
    <row r="765" spans="1:8" x14ac:dyDescent="0.2">
      <c r="A765" s="52" t="str">
        <f t="shared" si="23"/>
        <v>240</v>
      </c>
      <c r="B765" s="4"/>
      <c r="C765" s="5"/>
      <c r="D765" s="5"/>
      <c r="E765" s="1"/>
      <c r="F765" s="1"/>
      <c r="G765" s="2"/>
      <c r="H765" s="2"/>
    </row>
    <row r="766" spans="1:8" x14ac:dyDescent="0.2">
      <c r="A766" s="52" t="str">
        <f t="shared" si="23"/>
        <v>240</v>
      </c>
      <c r="B766" s="4"/>
      <c r="C766" s="5"/>
      <c r="D766" s="5"/>
      <c r="E766" s="1"/>
      <c r="F766" s="1"/>
      <c r="G766" s="2"/>
      <c r="H766" s="2"/>
    </row>
    <row r="767" spans="1:8" x14ac:dyDescent="0.2">
      <c r="A767" s="52" t="str">
        <f t="shared" si="23"/>
        <v>240</v>
      </c>
      <c r="B767" s="4"/>
      <c r="C767" s="5"/>
      <c r="D767" s="5"/>
      <c r="E767" s="1"/>
      <c r="F767" s="1"/>
      <c r="G767" s="2"/>
      <c r="H767" s="2"/>
    </row>
    <row r="768" spans="1:8" x14ac:dyDescent="0.2">
      <c r="A768" s="52" t="str">
        <f t="shared" si="23"/>
        <v>240</v>
      </c>
      <c r="B768" s="4"/>
      <c r="C768" s="5"/>
      <c r="D768" s="5"/>
      <c r="E768" s="1"/>
      <c r="F768" s="1"/>
      <c r="G768" s="2"/>
      <c r="H768" s="2"/>
    </row>
    <row r="769" spans="1:8" x14ac:dyDescent="0.2">
      <c r="A769" s="52" t="str">
        <f t="shared" si="23"/>
        <v>240</v>
      </c>
      <c r="B769" s="4"/>
      <c r="C769" s="5"/>
      <c r="D769" s="5"/>
      <c r="E769" s="3"/>
      <c r="F769" s="1"/>
      <c r="G769" s="2"/>
      <c r="H769" s="58"/>
    </row>
    <row r="770" spans="1:8" x14ac:dyDescent="0.2">
      <c r="A770" s="52" t="str">
        <f t="shared" si="23"/>
        <v>240</v>
      </c>
      <c r="B770" s="4"/>
      <c r="C770" s="5"/>
      <c r="D770" s="5"/>
      <c r="E770" s="3"/>
      <c r="F770" s="1"/>
      <c r="G770" s="2"/>
      <c r="H770" s="58"/>
    </row>
    <row r="771" spans="1:8" x14ac:dyDescent="0.2">
      <c r="A771" s="52" t="str">
        <f t="shared" si="23"/>
        <v>240</v>
      </c>
      <c r="B771" s="4"/>
      <c r="C771" s="5"/>
      <c r="D771" s="5"/>
      <c r="E771" s="3"/>
      <c r="F771" s="1"/>
      <c r="G771" s="2"/>
      <c r="H771" s="58"/>
    </row>
    <row r="772" spans="1:8" x14ac:dyDescent="0.2">
      <c r="A772" s="52" t="str">
        <f t="shared" si="23"/>
        <v>240</v>
      </c>
      <c r="B772" s="4"/>
      <c r="C772" s="5"/>
      <c r="D772" s="5"/>
      <c r="E772" s="3"/>
      <c r="F772" s="1"/>
      <c r="G772" s="2"/>
      <c r="H772" s="58"/>
    </row>
    <row r="773" spans="1:8" x14ac:dyDescent="0.2">
      <c r="A773" s="52" t="str">
        <f t="shared" si="23"/>
        <v>240</v>
      </c>
      <c r="B773" s="4"/>
      <c r="C773" s="5"/>
      <c r="D773" s="5"/>
      <c r="E773" s="3"/>
      <c r="F773" s="1"/>
      <c r="G773" s="2"/>
      <c r="H773" s="58"/>
    </row>
    <row r="774" spans="1:8" x14ac:dyDescent="0.2">
      <c r="A774" s="52" t="str">
        <f t="shared" si="23"/>
        <v>240</v>
      </c>
      <c r="B774" s="4"/>
      <c r="C774" s="5"/>
      <c r="D774" s="5"/>
      <c r="E774" s="3"/>
      <c r="F774" s="1"/>
      <c r="G774" s="2"/>
      <c r="H774" s="58"/>
    </row>
    <row r="775" spans="1:8" x14ac:dyDescent="0.2">
      <c r="A775" s="52" t="str">
        <f t="shared" si="23"/>
        <v>240</v>
      </c>
      <c r="B775" s="4"/>
      <c r="C775" s="5"/>
      <c r="D775" s="5"/>
      <c r="E775" s="1"/>
      <c r="F775" s="1"/>
      <c r="G775" s="2"/>
      <c r="H775" s="2"/>
    </row>
    <row r="776" spans="1:8" x14ac:dyDescent="0.2">
      <c r="A776" s="52" t="str">
        <f t="shared" si="23"/>
        <v>240</v>
      </c>
      <c r="B776" s="4"/>
      <c r="C776" s="5"/>
      <c r="D776" s="5"/>
      <c r="E776" s="1"/>
      <c r="F776" s="1"/>
      <c r="G776" s="2"/>
      <c r="H776" s="2"/>
    </row>
    <row r="777" spans="1:8" x14ac:dyDescent="0.2">
      <c r="A777" s="52" t="str">
        <f t="shared" si="23"/>
        <v>240</v>
      </c>
      <c r="B777" s="4"/>
      <c r="C777" s="5"/>
      <c r="D777" s="5"/>
      <c r="E777" s="1"/>
      <c r="F777" s="1"/>
      <c r="G777" s="2"/>
      <c r="H777" s="2"/>
    </row>
    <row r="778" spans="1:8" x14ac:dyDescent="0.2">
      <c r="A778" s="52" t="str">
        <f t="shared" si="23"/>
        <v>240</v>
      </c>
      <c r="B778" s="4"/>
      <c r="C778" s="5"/>
      <c r="D778" s="5"/>
      <c r="E778" s="1"/>
      <c r="F778" s="1"/>
      <c r="G778" s="2"/>
      <c r="H778" s="2"/>
    </row>
    <row r="779" spans="1:8" x14ac:dyDescent="0.2">
      <c r="A779" s="52" t="str">
        <f t="shared" si="23"/>
        <v>240</v>
      </c>
      <c r="B779" s="4"/>
      <c r="C779" s="5"/>
      <c r="D779" s="5"/>
      <c r="E779" s="1"/>
      <c r="F779" s="1"/>
      <c r="G779" s="2"/>
      <c r="H779" s="2"/>
    </row>
    <row r="780" spans="1:8" x14ac:dyDescent="0.2">
      <c r="A780" s="52" t="str">
        <f t="shared" si="23"/>
        <v>240</v>
      </c>
      <c r="B780" s="4"/>
      <c r="C780" s="5"/>
      <c r="D780" s="5"/>
      <c r="E780" s="1"/>
      <c r="F780" s="1"/>
      <c r="G780" s="2"/>
      <c r="H780" s="2"/>
    </row>
    <row r="781" spans="1:8" x14ac:dyDescent="0.2">
      <c r="A781" s="52" t="str">
        <f t="shared" si="23"/>
        <v>240</v>
      </c>
      <c r="B781" s="4"/>
      <c r="C781" s="5"/>
      <c r="D781" s="5"/>
      <c r="E781" s="3"/>
      <c r="F781" s="1"/>
      <c r="G781" s="2"/>
      <c r="H781" s="58"/>
    </row>
    <row r="782" spans="1:8" x14ac:dyDescent="0.2">
      <c r="A782" s="52" t="str">
        <f t="shared" si="23"/>
        <v>240</v>
      </c>
      <c r="B782" s="4"/>
      <c r="C782" s="5"/>
      <c r="D782" s="5"/>
      <c r="E782" s="3"/>
      <c r="F782" s="1"/>
      <c r="G782" s="2"/>
      <c r="H782" s="58"/>
    </row>
    <row r="783" spans="1:8" x14ac:dyDescent="0.2">
      <c r="A783" s="52" t="str">
        <f t="shared" si="23"/>
        <v>240</v>
      </c>
      <c r="B783" s="4"/>
      <c r="C783" s="5"/>
      <c r="D783" s="5"/>
      <c r="E783" s="3"/>
      <c r="F783" s="1"/>
      <c r="G783" s="2"/>
      <c r="H783" s="58"/>
    </row>
    <row r="784" spans="1:8" x14ac:dyDescent="0.2">
      <c r="A784" s="52" t="str">
        <f t="shared" si="23"/>
        <v>240</v>
      </c>
      <c r="B784" s="4"/>
      <c r="C784" s="5"/>
      <c r="D784" s="5"/>
      <c r="E784" s="3"/>
      <c r="F784" s="1"/>
      <c r="G784" s="2"/>
      <c r="H784" s="58"/>
    </row>
    <row r="785" spans="1:8" x14ac:dyDescent="0.2">
      <c r="A785" s="52" t="str">
        <f t="shared" si="23"/>
        <v>240</v>
      </c>
      <c r="B785" s="4"/>
      <c r="C785" s="5"/>
      <c r="D785" s="5"/>
      <c r="E785" s="3"/>
      <c r="F785" s="1"/>
      <c r="G785" s="2"/>
      <c r="H785" s="58"/>
    </row>
    <row r="786" spans="1:8" x14ac:dyDescent="0.2">
      <c r="A786" s="52" t="str">
        <f t="shared" si="23"/>
        <v>240</v>
      </c>
      <c r="B786" s="4"/>
      <c r="C786" s="5"/>
      <c r="D786" s="5"/>
      <c r="E786" s="3"/>
      <c r="F786" s="1"/>
      <c r="G786" s="2"/>
      <c r="H786" s="58"/>
    </row>
    <row r="787" spans="1:8" x14ac:dyDescent="0.2">
      <c r="A787" s="52" t="str">
        <f t="shared" si="23"/>
        <v>240</v>
      </c>
      <c r="B787" s="4"/>
      <c r="C787" s="5"/>
      <c r="D787" s="5"/>
      <c r="E787" s="1"/>
      <c r="F787" s="1"/>
      <c r="G787" s="2"/>
      <c r="H787" s="2"/>
    </row>
    <row r="788" spans="1:8" x14ac:dyDescent="0.2">
      <c r="A788" s="52" t="str">
        <f t="shared" si="23"/>
        <v>240</v>
      </c>
      <c r="B788" s="4"/>
      <c r="C788" s="5"/>
      <c r="D788" s="5"/>
      <c r="E788" s="1"/>
      <c r="F788" s="1"/>
      <c r="G788" s="2"/>
      <c r="H788" s="2"/>
    </row>
    <row r="789" spans="1:8" x14ac:dyDescent="0.2">
      <c r="A789" s="52" t="str">
        <f t="shared" si="23"/>
        <v>240</v>
      </c>
      <c r="B789" s="4"/>
      <c r="C789" s="5"/>
      <c r="D789" s="5"/>
      <c r="E789" s="1"/>
      <c r="F789" s="1"/>
      <c r="G789" s="2"/>
      <c r="H789" s="2"/>
    </row>
    <row r="790" spans="1:8" x14ac:dyDescent="0.2">
      <c r="A790" s="52" t="str">
        <f t="shared" si="23"/>
        <v>240</v>
      </c>
      <c r="B790" s="4"/>
      <c r="C790" s="5"/>
      <c r="D790" s="5"/>
      <c r="E790" s="1"/>
      <c r="F790" s="1"/>
      <c r="G790" s="2"/>
      <c r="H790" s="2"/>
    </row>
    <row r="791" spans="1:8" x14ac:dyDescent="0.2">
      <c r="A791" s="52" t="str">
        <f t="shared" si="23"/>
        <v>240</v>
      </c>
      <c r="B791" s="4"/>
      <c r="C791" s="5"/>
      <c r="D791" s="5"/>
      <c r="E791" s="1"/>
      <c r="F791" s="1"/>
      <c r="G791" s="2"/>
      <c r="H791" s="2"/>
    </row>
    <row r="792" spans="1:8" x14ac:dyDescent="0.2">
      <c r="A792" s="52" t="str">
        <f t="shared" si="23"/>
        <v>240</v>
      </c>
      <c r="B792" s="4"/>
      <c r="C792" s="5"/>
      <c r="D792" s="5"/>
      <c r="E792" s="1"/>
      <c r="F792" s="1"/>
      <c r="G792" s="2"/>
      <c r="H792" s="2"/>
    </row>
    <row r="793" spans="1:8" x14ac:dyDescent="0.2">
      <c r="A793" s="54">
        <v>25</v>
      </c>
      <c r="B793" s="111"/>
      <c r="C793" s="111"/>
      <c r="D793" s="111"/>
      <c r="E793" s="111"/>
      <c r="F793" s="111"/>
      <c r="G793" s="111"/>
      <c r="H793" s="111"/>
    </row>
    <row r="794" spans="1:8" x14ac:dyDescent="0.2">
      <c r="A794" s="56" t="s">
        <v>0</v>
      </c>
      <c r="B794" s="57"/>
      <c r="C794" s="57"/>
      <c r="D794" s="57"/>
      <c r="E794" s="57"/>
      <c r="F794" s="57"/>
      <c r="G794" s="57"/>
      <c r="H794" s="57"/>
    </row>
    <row r="795" spans="1:8" x14ac:dyDescent="0.2">
      <c r="A795" s="52" t="str">
        <f>$A$793&amp;B795*100&amp;C795</f>
        <v>250</v>
      </c>
      <c r="B795" s="4"/>
      <c r="C795" s="5"/>
      <c r="D795" s="5"/>
      <c r="E795" s="1"/>
      <c r="F795" s="1"/>
      <c r="G795" s="2"/>
      <c r="H795" s="2"/>
    </row>
    <row r="796" spans="1:8" x14ac:dyDescent="0.2">
      <c r="A796" s="52" t="str">
        <f t="shared" ref="A796:A824" si="24">$A$793&amp;B796*100&amp;C796</f>
        <v>250</v>
      </c>
      <c r="B796" s="4"/>
      <c r="C796" s="5"/>
      <c r="D796" s="5"/>
      <c r="E796" s="1"/>
      <c r="F796" s="1"/>
      <c r="G796" s="2"/>
      <c r="H796" s="2"/>
    </row>
    <row r="797" spans="1:8" x14ac:dyDescent="0.2">
      <c r="A797" s="52" t="str">
        <f t="shared" si="24"/>
        <v>250</v>
      </c>
      <c r="B797" s="4"/>
      <c r="C797" s="5"/>
      <c r="D797" s="5"/>
      <c r="E797" s="1"/>
      <c r="F797" s="1"/>
      <c r="G797" s="2"/>
      <c r="H797" s="2"/>
    </row>
    <row r="798" spans="1:8" x14ac:dyDescent="0.2">
      <c r="A798" s="52" t="str">
        <f t="shared" si="24"/>
        <v>250</v>
      </c>
      <c r="B798" s="4"/>
      <c r="C798" s="5"/>
      <c r="D798" s="5"/>
      <c r="E798" s="1"/>
      <c r="F798" s="1"/>
      <c r="G798" s="2"/>
      <c r="H798" s="2"/>
    </row>
    <row r="799" spans="1:8" x14ac:dyDescent="0.2">
      <c r="A799" s="52" t="str">
        <f t="shared" si="24"/>
        <v>250</v>
      </c>
      <c r="B799" s="4"/>
      <c r="C799" s="5"/>
      <c r="D799" s="5"/>
      <c r="E799" s="1"/>
      <c r="F799" s="1"/>
      <c r="G799" s="2"/>
      <c r="H799" s="2"/>
    </row>
    <row r="800" spans="1:8" x14ac:dyDescent="0.2">
      <c r="A800" s="52" t="str">
        <f t="shared" si="24"/>
        <v>250</v>
      </c>
      <c r="B800" s="4"/>
      <c r="C800" s="5"/>
      <c r="D800" s="5"/>
      <c r="E800" s="1"/>
      <c r="F800" s="1"/>
      <c r="G800" s="2"/>
      <c r="H800" s="2"/>
    </row>
    <row r="801" spans="1:8" x14ac:dyDescent="0.2">
      <c r="A801" s="52" t="str">
        <f t="shared" si="24"/>
        <v>250</v>
      </c>
      <c r="B801" s="4"/>
      <c r="C801" s="5"/>
      <c r="D801" s="5"/>
      <c r="E801" s="3"/>
      <c r="F801" s="1"/>
      <c r="G801" s="2"/>
      <c r="H801" s="58"/>
    </row>
    <row r="802" spans="1:8" x14ac:dyDescent="0.2">
      <c r="A802" s="52" t="str">
        <f t="shared" si="24"/>
        <v>250</v>
      </c>
      <c r="B802" s="4"/>
      <c r="C802" s="5"/>
      <c r="D802" s="5"/>
      <c r="E802" s="3"/>
      <c r="F802" s="1"/>
      <c r="G802" s="2"/>
      <c r="H802" s="58"/>
    </row>
    <row r="803" spans="1:8" x14ac:dyDescent="0.2">
      <c r="A803" s="52" t="str">
        <f t="shared" si="24"/>
        <v>250</v>
      </c>
      <c r="B803" s="4"/>
      <c r="C803" s="5"/>
      <c r="D803" s="5"/>
      <c r="E803" s="3"/>
      <c r="F803" s="1"/>
      <c r="G803" s="2"/>
      <c r="H803" s="58"/>
    </row>
    <row r="804" spans="1:8" x14ac:dyDescent="0.2">
      <c r="A804" s="52" t="str">
        <f t="shared" si="24"/>
        <v>250</v>
      </c>
      <c r="B804" s="4"/>
      <c r="C804" s="5"/>
      <c r="D804" s="5"/>
      <c r="E804" s="3"/>
      <c r="F804" s="1"/>
      <c r="G804" s="2"/>
      <c r="H804" s="58"/>
    </row>
    <row r="805" spans="1:8" x14ac:dyDescent="0.2">
      <c r="A805" s="52" t="str">
        <f t="shared" si="24"/>
        <v>250</v>
      </c>
      <c r="B805" s="4"/>
      <c r="C805" s="5"/>
      <c r="D805" s="5"/>
      <c r="E805" s="3"/>
      <c r="F805" s="1"/>
      <c r="G805" s="2"/>
      <c r="H805" s="58"/>
    </row>
    <row r="806" spans="1:8" x14ac:dyDescent="0.2">
      <c r="A806" s="52" t="str">
        <f t="shared" si="24"/>
        <v>250</v>
      </c>
      <c r="B806" s="4"/>
      <c r="C806" s="5"/>
      <c r="D806" s="5"/>
      <c r="E806" s="3"/>
      <c r="F806" s="1"/>
      <c r="G806" s="2"/>
      <c r="H806" s="58"/>
    </row>
    <row r="807" spans="1:8" x14ac:dyDescent="0.2">
      <c r="A807" s="52" t="str">
        <f t="shared" si="24"/>
        <v>250</v>
      </c>
      <c r="B807" s="4"/>
      <c r="C807" s="5"/>
      <c r="D807" s="5"/>
      <c r="E807" s="1"/>
      <c r="F807" s="1"/>
      <c r="G807" s="2"/>
      <c r="H807" s="2"/>
    </row>
    <row r="808" spans="1:8" x14ac:dyDescent="0.2">
      <c r="A808" s="52" t="str">
        <f t="shared" si="24"/>
        <v>250</v>
      </c>
      <c r="B808" s="4"/>
      <c r="C808" s="5"/>
      <c r="D808" s="5"/>
      <c r="E808" s="1"/>
      <c r="F808" s="1"/>
      <c r="G808" s="2"/>
      <c r="H808" s="2"/>
    </row>
    <row r="809" spans="1:8" x14ac:dyDescent="0.2">
      <c r="A809" s="52" t="str">
        <f t="shared" si="24"/>
        <v>250</v>
      </c>
      <c r="B809" s="4"/>
      <c r="C809" s="5"/>
      <c r="D809" s="5"/>
      <c r="E809" s="1"/>
      <c r="F809" s="1"/>
      <c r="G809" s="2"/>
      <c r="H809" s="2"/>
    </row>
    <row r="810" spans="1:8" x14ac:dyDescent="0.2">
      <c r="A810" s="52" t="str">
        <f t="shared" si="24"/>
        <v>250</v>
      </c>
      <c r="B810" s="4"/>
      <c r="C810" s="5"/>
      <c r="D810" s="5"/>
      <c r="E810" s="1"/>
      <c r="F810" s="1"/>
      <c r="G810" s="2"/>
      <c r="H810" s="2"/>
    </row>
    <row r="811" spans="1:8" x14ac:dyDescent="0.2">
      <c r="A811" s="52" t="str">
        <f t="shared" si="24"/>
        <v>250</v>
      </c>
      <c r="B811" s="4"/>
      <c r="C811" s="5"/>
      <c r="D811" s="5"/>
      <c r="E811" s="1"/>
      <c r="F811" s="1"/>
      <c r="G811" s="2"/>
      <c r="H811" s="2"/>
    </row>
    <row r="812" spans="1:8" x14ac:dyDescent="0.2">
      <c r="A812" s="52" t="str">
        <f t="shared" si="24"/>
        <v>250</v>
      </c>
      <c r="B812" s="4"/>
      <c r="C812" s="5"/>
      <c r="D812" s="5"/>
      <c r="E812" s="1"/>
      <c r="F812" s="1"/>
      <c r="G812" s="2"/>
      <c r="H812" s="2"/>
    </row>
    <row r="813" spans="1:8" x14ac:dyDescent="0.2">
      <c r="A813" s="52" t="str">
        <f t="shared" si="24"/>
        <v>250</v>
      </c>
      <c r="B813" s="4"/>
      <c r="C813" s="5"/>
      <c r="D813" s="5"/>
      <c r="E813" s="3"/>
      <c r="F813" s="1"/>
      <c r="G813" s="2"/>
      <c r="H813" s="58"/>
    </row>
    <row r="814" spans="1:8" x14ac:dyDescent="0.2">
      <c r="A814" s="52" t="str">
        <f t="shared" si="24"/>
        <v>250</v>
      </c>
      <c r="B814" s="4"/>
      <c r="C814" s="5"/>
      <c r="D814" s="5"/>
      <c r="E814" s="3"/>
      <c r="F814" s="1"/>
      <c r="G814" s="2"/>
      <c r="H814" s="58"/>
    </row>
    <row r="815" spans="1:8" x14ac:dyDescent="0.2">
      <c r="A815" s="52" t="str">
        <f t="shared" si="24"/>
        <v>250</v>
      </c>
      <c r="B815" s="4"/>
      <c r="C815" s="5"/>
      <c r="D815" s="5"/>
      <c r="E815" s="3"/>
      <c r="F815" s="1"/>
      <c r="G815" s="2"/>
      <c r="H815" s="58"/>
    </row>
    <row r="816" spans="1:8" x14ac:dyDescent="0.2">
      <c r="A816" s="52" t="str">
        <f t="shared" si="24"/>
        <v>250</v>
      </c>
      <c r="B816" s="4"/>
      <c r="C816" s="5"/>
      <c r="D816" s="5"/>
      <c r="E816" s="3"/>
      <c r="F816" s="1"/>
      <c r="G816" s="2"/>
      <c r="H816" s="58"/>
    </row>
    <row r="817" spans="1:8" x14ac:dyDescent="0.2">
      <c r="A817" s="52" t="str">
        <f t="shared" si="24"/>
        <v>250</v>
      </c>
      <c r="B817" s="4"/>
      <c r="C817" s="5"/>
      <c r="D817" s="5"/>
      <c r="E817" s="3"/>
      <c r="F817" s="1"/>
      <c r="G817" s="2"/>
      <c r="H817" s="58"/>
    </row>
    <row r="818" spans="1:8" x14ac:dyDescent="0.2">
      <c r="A818" s="52" t="str">
        <f t="shared" si="24"/>
        <v>250</v>
      </c>
      <c r="B818" s="4"/>
      <c r="C818" s="5"/>
      <c r="D818" s="5"/>
      <c r="E818" s="3"/>
      <c r="F818" s="1"/>
      <c r="G818" s="2"/>
      <c r="H818" s="58"/>
    </row>
    <row r="819" spans="1:8" x14ac:dyDescent="0.2">
      <c r="A819" s="52" t="str">
        <f t="shared" si="24"/>
        <v>250</v>
      </c>
      <c r="B819" s="4"/>
      <c r="C819" s="5"/>
      <c r="D819" s="5"/>
      <c r="E819" s="1"/>
      <c r="F819" s="1"/>
      <c r="G819" s="2"/>
      <c r="H819" s="2"/>
    </row>
    <row r="820" spans="1:8" x14ac:dyDescent="0.2">
      <c r="A820" s="52" t="str">
        <f t="shared" si="24"/>
        <v>250</v>
      </c>
      <c r="B820" s="4"/>
      <c r="C820" s="5"/>
      <c r="D820" s="5"/>
      <c r="E820" s="1"/>
      <c r="F820" s="1"/>
      <c r="G820" s="2"/>
      <c r="H820" s="2"/>
    </row>
    <row r="821" spans="1:8" x14ac:dyDescent="0.2">
      <c r="A821" s="52" t="str">
        <f t="shared" si="24"/>
        <v>250</v>
      </c>
      <c r="B821" s="4"/>
      <c r="C821" s="5"/>
      <c r="D821" s="5"/>
      <c r="E821" s="1"/>
      <c r="F821" s="1"/>
      <c r="G821" s="2"/>
      <c r="H821" s="2"/>
    </row>
    <row r="822" spans="1:8" x14ac:dyDescent="0.2">
      <c r="A822" s="52" t="str">
        <f t="shared" si="24"/>
        <v>250</v>
      </c>
      <c r="B822" s="4"/>
      <c r="C822" s="5"/>
      <c r="D822" s="5"/>
      <c r="E822" s="1"/>
      <c r="F822" s="1"/>
      <c r="G822" s="2"/>
      <c r="H822" s="2"/>
    </row>
    <row r="823" spans="1:8" x14ac:dyDescent="0.2">
      <c r="A823" s="52" t="str">
        <f t="shared" si="24"/>
        <v>250</v>
      </c>
      <c r="B823" s="4"/>
      <c r="C823" s="5"/>
      <c r="D823" s="5"/>
      <c r="E823" s="1"/>
      <c r="F823" s="1"/>
      <c r="G823" s="2"/>
      <c r="H823" s="2"/>
    </row>
    <row r="824" spans="1:8" x14ac:dyDescent="0.2">
      <c r="A824" s="52" t="str">
        <f t="shared" si="24"/>
        <v>250</v>
      </c>
      <c r="B824" s="4"/>
      <c r="C824" s="5"/>
      <c r="D824" s="5"/>
      <c r="E824" s="1"/>
      <c r="F824" s="1"/>
      <c r="G824" s="2"/>
      <c r="H824" s="2"/>
    </row>
    <row r="825" spans="1:8" x14ac:dyDescent="0.2">
      <c r="A825" s="54">
        <v>26</v>
      </c>
      <c r="B825" s="111"/>
      <c r="C825" s="111"/>
      <c r="D825" s="111"/>
      <c r="E825" s="111"/>
      <c r="F825" s="111"/>
      <c r="G825" s="111"/>
      <c r="H825" s="111"/>
    </row>
    <row r="826" spans="1:8" x14ac:dyDescent="0.2">
      <c r="A826" s="56" t="s">
        <v>0</v>
      </c>
      <c r="B826" s="57"/>
      <c r="C826" s="57"/>
      <c r="D826" s="57"/>
      <c r="E826" s="57"/>
      <c r="F826" s="57"/>
      <c r="G826" s="57"/>
      <c r="H826" s="57"/>
    </row>
    <row r="827" spans="1:8" x14ac:dyDescent="0.2">
      <c r="A827" s="52" t="str">
        <f>$A$825&amp;B827*100&amp;C827</f>
        <v>260</v>
      </c>
      <c r="B827" s="4"/>
      <c r="C827" s="5"/>
      <c r="D827" s="5"/>
      <c r="E827" s="1"/>
      <c r="F827" s="1"/>
      <c r="G827" s="2"/>
      <c r="H827" s="2"/>
    </row>
    <row r="828" spans="1:8" x14ac:dyDescent="0.2">
      <c r="A828" s="52" t="str">
        <f t="shared" ref="A828:A856" si="25">$A$825&amp;B828*100&amp;C828</f>
        <v>260</v>
      </c>
      <c r="B828" s="4"/>
      <c r="C828" s="5"/>
      <c r="D828" s="5"/>
      <c r="E828" s="1"/>
      <c r="F828" s="1"/>
      <c r="G828" s="2"/>
      <c r="H828" s="2"/>
    </row>
    <row r="829" spans="1:8" x14ac:dyDescent="0.2">
      <c r="A829" s="52" t="str">
        <f t="shared" si="25"/>
        <v>260</v>
      </c>
      <c r="B829" s="4"/>
      <c r="C829" s="5"/>
      <c r="D829" s="5"/>
      <c r="E829" s="1"/>
      <c r="F829" s="1"/>
      <c r="G829" s="2"/>
      <c r="H829" s="2"/>
    </row>
    <row r="830" spans="1:8" x14ac:dyDescent="0.2">
      <c r="A830" s="52" t="str">
        <f t="shared" si="25"/>
        <v>260</v>
      </c>
      <c r="B830" s="4"/>
      <c r="C830" s="5"/>
      <c r="D830" s="5"/>
      <c r="E830" s="1"/>
      <c r="F830" s="1"/>
      <c r="G830" s="2"/>
      <c r="H830" s="2"/>
    </row>
    <row r="831" spans="1:8" x14ac:dyDescent="0.2">
      <c r="A831" s="52" t="str">
        <f t="shared" si="25"/>
        <v>260</v>
      </c>
      <c r="B831" s="4"/>
      <c r="C831" s="5"/>
      <c r="D831" s="5"/>
      <c r="E831" s="1"/>
      <c r="F831" s="1"/>
      <c r="G831" s="2"/>
      <c r="H831" s="2"/>
    </row>
    <row r="832" spans="1:8" x14ac:dyDescent="0.2">
      <c r="A832" s="52" t="str">
        <f t="shared" si="25"/>
        <v>260</v>
      </c>
      <c r="B832" s="4"/>
      <c r="C832" s="5"/>
      <c r="D832" s="5"/>
      <c r="E832" s="1"/>
      <c r="F832" s="1"/>
      <c r="G832" s="2"/>
      <c r="H832" s="2"/>
    </row>
    <row r="833" spans="1:8" x14ac:dyDescent="0.2">
      <c r="A833" s="52" t="str">
        <f t="shared" si="25"/>
        <v>260</v>
      </c>
      <c r="B833" s="4"/>
      <c r="C833" s="5"/>
      <c r="D833" s="5"/>
      <c r="E833" s="3"/>
      <c r="F833" s="1"/>
      <c r="G833" s="2"/>
      <c r="H833" s="58"/>
    </row>
    <row r="834" spans="1:8" x14ac:dyDescent="0.2">
      <c r="A834" s="52" t="str">
        <f t="shared" si="25"/>
        <v>260</v>
      </c>
      <c r="B834" s="4"/>
      <c r="C834" s="5"/>
      <c r="D834" s="5"/>
      <c r="E834" s="3"/>
      <c r="F834" s="1"/>
      <c r="G834" s="2"/>
      <c r="H834" s="58"/>
    </row>
    <row r="835" spans="1:8" x14ac:dyDescent="0.2">
      <c r="A835" s="52" t="str">
        <f t="shared" si="25"/>
        <v>260</v>
      </c>
      <c r="B835" s="4"/>
      <c r="C835" s="5"/>
      <c r="D835" s="5"/>
      <c r="E835" s="3"/>
      <c r="F835" s="1"/>
      <c r="G835" s="2"/>
      <c r="H835" s="58"/>
    </row>
    <row r="836" spans="1:8" x14ac:dyDescent="0.2">
      <c r="A836" s="52" t="str">
        <f t="shared" si="25"/>
        <v>260</v>
      </c>
      <c r="B836" s="4"/>
      <c r="C836" s="5"/>
      <c r="D836" s="5"/>
      <c r="E836" s="3"/>
      <c r="F836" s="1"/>
      <c r="G836" s="2"/>
      <c r="H836" s="58"/>
    </row>
    <row r="837" spans="1:8" x14ac:dyDescent="0.2">
      <c r="A837" s="52" t="str">
        <f t="shared" si="25"/>
        <v>260</v>
      </c>
      <c r="B837" s="4"/>
      <c r="C837" s="5"/>
      <c r="D837" s="5"/>
      <c r="E837" s="3"/>
      <c r="F837" s="1"/>
      <c r="G837" s="2"/>
      <c r="H837" s="58"/>
    </row>
    <row r="838" spans="1:8" x14ac:dyDescent="0.2">
      <c r="A838" s="52" t="str">
        <f t="shared" si="25"/>
        <v>260</v>
      </c>
      <c r="B838" s="4"/>
      <c r="C838" s="5"/>
      <c r="D838" s="5"/>
      <c r="E838" s="3"/>
      <c r="F838" s="1"/>
      <c r="G838" s="2"/>
      <c r="H838" s="58"/>
    </row>
    <row r="839" spans="1:8" x14ac:dyDescent="0.2">
      <c r="A839" s="52" t="str">
        <f t="shared" si="25"/>
        <v>260</v>
      </c>
      <c r="B839" s="4"/>
      <c r="C839" s="5"/>
      <c r="D839" s="5"/>
      <c r="E839" s="1"/>
      <c r="F839" s="1"/>
      <c r="G839" s="2"/>
      <c r="H839" s="2"/>
    </row>
    <row r="840" spans="1:8" x14ac:dyDescent="0.2">
      <c r="A840" s="52" t="str">
        <f t="shared" si="25"/>
        <v>260</v>
      </c>
      <c r="B840" s="4"/>
      <c r="C840" s="5"/>
      <c r="D840" s="5"/>
      <c r="E840" s="1"/>
      <c r="F840" s="1"/>
      <c r="G840" s="2"/>
      <c r="H840" s="2"/>
    </row>
    <row r="841" spans="1:8" x14ac:dyDescent="0.2">
      <c r="A841" s="52" t="str">
        <f t="shared" si="25"/>
        <v>260</v>
      </c>
      <c r="B841" s="4"/>
      <c r="C841" s="5"/>
      <c r="D841" s="5"/>
      <c r="E841" s="1"/>
      <c r="F841" s="1"/>
      <c r="G841" s="2"/>
      <c r="H841" s="2"/>
    </row>
    <row r="842" spans="1:8" x14ac:dyDescent="0.2">
      <c r="A842" s="52" t="str">
        <f t="shared" si="25"/>
        <v>260</v>
      </c>
      <c r="B842" s="4"/>
      <c r="C842" s="5"/>
      <c r="D842" s="5"/>
      <c r="E842" s="1"/>
      <c r="F842" s="1"/>
      <c r="G842" s="2"/>
      <c r="H842" s="2"/>
    </row>
    <row r="843" spans="1:8" x14ac:dyDescent="0.2">
      <c r="A843" s="52" t="str">
        <f t="shared" si="25"/>
        <v>260</v>
      </c>
      <c r="B843" s="4"/>
      <c r="C843" s="5"/>
      <c r="D843" s="5"/>
      <c r="E843" s="1"/>
      <c r="F843" s="1"/>
      <c r="G843" s="2"/>
      <c r="H843" s="2"/>
    </row>
    <row r="844" spans="1:8" x14ac:dyDescent="0.2">
      <c r="A844" s="52" t="str">
        <f t="shared" si="25"/>
        <v>260</v>
      </c>
      <c r="B844" s="4"/>
      <c r="C844" s="5"/>
      <c r="D844" s="5"/>
      <c r="E844" s="1"/>
      <c r="F844" s="1"/>
      <c r="G844" s="2"/>
      <c r="H844" s="2"/>
    </row>
    <row r="845" spans="1:8" x14ac:dyDescent="0.2">
      <c r="A845" s="52" t="str">
        <f t="shared" si="25"/>
        <v>260</v>
      </c>
      <c r="B845" s="4"/>
      <c r="C845" s="5"/>
      <c r="D845" s="78"/>
      <c r="E845" s="75"/>
      <c r="F845" s="75"/>
      <c r="G845" s="76"/>
      <c r="H845" s="58"/>
    </row>
    <row r="846" spans="1:8" x14ac:dyDescent="0.2">
      <c r="A846" s="52" t="str">
        <f t="shared" si="25"/>
        <v>260</v>
      </c>
      <c r="B846" s="4"/>
      <c r="C846" s="5"/>
      <c r="D846" s="5"/>
      <c r="E846" s="3"/>
      <c r="F846" s="1"/>
      <c r="G846" s="2"/>
      <c r="H846" s="58"/>
    </row>
    <row r="847" spans="1:8" x14ac:dyDescent="0.2">
      <c r="A847" s="52" t="str">
        <f t="shared" si="25"/>
        <v>260</v>
      </c>
      <c r="B847" s="4"/>
      <c r="C847" s="5"/>
      <c r="D847" s="5"/>
      <c r="E847" s="3"/>
      <c r="F847" s="1"/>
      <c r="G847" s="2"/>
      <c r="H847" s="58"/>
    </row>
    <row r="848" spans="1:8" x14ac:dyDescent="0.2">
      <c r="A848" s="52" t="str">
        <f t="shared" si="25"/>
        <v>260</v>
      </c>
      <c r="B848" s="4"/>
      <c r="C848" s="5"/>
      <c r="D848" s="5"/>
      <c r="E848" s="3"/>
      <c r="F848" s="1"/>
      <c r="G848" s="2"/>
      <c r="H848" s="58"/>
    </row>
    <row r="849" spans="1:8" x14ac:dyDescent="0.2">
      <c r="A849" s="52" t="str">
        <f t="shared" si="25"/>
        <v>260</v>
      </c>
      <c r="B849" s="4"/>
      <c r="C849" s="5"/>
      <c r="D849" s="5"/>
      <c r="E849" s="3"/>
      <c r="F849" s="1"/>
      <c r="G849" s="2"/>
      <c r="H849" s="58"/>
    </row>
    <row r="850" spans="1:8" x14ac:dyDescent="0.2">
      <c r="A850" s="52" t="str">
        <f t="shared" si="25"/>
        <v>260</v>
      </c>
      <c r="B850" s="4"/>
      <c r="C850" s="5"/>
      <c r="D850" s="78"/>
      <c r="E850" s="77"/>
      <c r="F850" s="75"/>
      <c r="G850" s="76"/>
      <c r="H850" s="58"/>
    </row>
    <row r="851" spans="1:8" x14ac:dyDescent="0.2">
      <c r="A851" s="52" t="str">
        <f t="shared" si="25"/>
        <v>260</v>
      </c>
      <c r="B851" s="4"/>
      <c r="C851" s="5"/>
      <c r="D851" s="5"/>
      <c r="E851" s="1"/>
      <c r="F851" s="1"/>
      <c r="G851" s="2"/>
      <c r="H851" s="2"/>
    </row>
    <row r="852" spans="1:8" x14ac:dyDescent="0.2">
      <c r="A852" s="52" t="str">
        <f t="shared" si="25"/>
        <v>260</v>
      </c>
      <c r="B852" s="4"/>
      <c r="C852" s="5"/>
      <c r="D852" s="5"/>
      <c r="E852" s="1"/>
      <c r="F852" s="1"/>
      <c r="G852" s="2"/>
      <c r="H852" s="2"/>
    </row>
    <row r="853" spans="1:8" x14ac:dyDescent="0.2">
      <c r="A853" s="52" t="str">
        <f t="shared" si="25"/>
        <v>260</v>
      </c>
      <c r="B853" s="4"/>
      <c r="C853" s="5"/>
      <c r="D853" s="5"/>
      <c r="E853" s="1"/>
      <c r="F853" s="1"/>
      <c r="G853" s="2"/>
      <c r="H853" s="2"/>
    </row>
    <row r="854" spans="1:8" x14ac:dyDescent="0.2">
      <c r="A854" s="52" t="str">
        <f t="shared" si="25"/>
        <v>260</v>
      </c>
      <c r="B854" s="4"/>
      <c r="C854" s="5"/>
      <c r="D854" s="78"/>
      <c r="E854" s="75"/>
      <c r="F854" s="75"/>
      <c r="G854" s="76"/>
      <c r="H854" s="2"/>
    </row>
    <row r="855" spans="1:8" x14ac:dyDescent="0.2">
      <c r="A855" s="52" t="str">
        <f t="shared" si="25"/>
        <v>260</v>
      </c>
      <c r="B855" s="4"/>
      <c r="C855" s="5"/>
      <c r="D855" s="5"/>
      <c r="E855" s="1"/>
      <c r="F855" s="1"/>
      <c r="G855" s="2"/>
      <c r="H855" s="2"/>
    </row>
    <row r="856" spans="1:8" x14ac:dyDescent="0.2">
      <c r="A856" s="52" t="str">
        <f t="shared" si="25"/>
        <v>260</v>
      </c>
      <c r="B856" s="4"/>
      <c r="C856" s="5"/>
      <c r="D856" s="78"/>
      <c r="E856" s="75"/>
      <c r="F856" s="75"/>
      <c r="G856" s="76"/>
      <c r="H856" s="2"/>
    </row>
    <row r="857" spans="1:8" x14ac:dyDescent="0.2">
      <c r="A857" s="54">
        <v>27</v>
      </c>
      <c r="B857" s="111"/>
      <c r="C857" s="111"/>
      <c r="D857" s="111"/>
      <c r="E857" s="111"/>
      <c r="F857" s="111"/>
      <c r="G857" s="111"/>
      <c r="H857" s="111"/>
    </row>
    <row r="858" spans="1:8" x14ac:dyDescent="0.2">
      <c r="A858" s="56" t="s">
        <v>0</v>
      </c>
      <c r="B858" s="57"/>
      <c r="C858" s="57"/>
      <c r="D858" s="57"/>
      <c r="E858" s="57"/>
      <c r="F858" s="57"/>
      <c r="G858" s="57"/>
      <c r="H858" s="57"/>
    </row>
    <row r="859" spans="1:8" x14ac:dyDescent="0.2">
      <c r="A859" s="52" t="str">
        <f>$A$857&amp;B859*100&amp;C859</f>
        <v>270</v>
      </c>
      <c r="B859" s="4"/>
      <c r="C859" s="5"/>
      <c r="D859" s="5"/>
      <c r="E859" s="1"/>
      <c r="F859" s="80"/>
      <c r="G859" s="81"/>
      <c r="H859" s="2"/>
    </row>
    <row r="860" spans="1:8" x14ac:dyDescent="0.2">
      <c r="A860" s="52" t="str">
        <f t="shared" ref="A860:A888" si="26">$A$857&amp;B860*100&amp;C860</f>
        <v>270</v>
      </c>
      <c r="B860" s="4"/>
      <c r="C860" s="5"/>
      <c r="D860" s="5"/>
      <c r="E860" s="1"/>
      <c r="F860" s="80"/>
      <c r="G860" s="81"/>
      <c r="H860" s="2"/>
    </row>
    <row r="861" spans="1:8" x14ac:dyDescent="0.2">
      <c r="A861" s="52" t="str">
        <f t="shared" si="26"/>
        <v>270</v>
      </c>
      <c r="B861" s="4"/>
      <c r="C861" s="5"/>
      <c r="D861" s="5"/>
      <c r="E861" s="1"/>
      <c r="F861" s="80"/>
      <c r="G861" s="81"/>
      <c r="H861" s="2"/>
    </row>
    <row r="862" spans="1:8" x14ac:dyDescent="0.2">
      <c r="A862" s="52" t="str">
        <f t="shared" si="26"/>
        <v>270</v>
      </c>
      <c r="B862" s="4"/>
      <c r="C862" s="5"/>
      <c r="D862" s="5"/>
      <c r="E862" s="1"/>
      <c r="F862" s="80"/>
      <c r="G862" s="81"/>
      <c r="H862" s="2"/>
    </row>
    <row r="863" spans="1:8" x14ac:dyDescent="0.2">
      <c r="A863" s="52" t="str">
        <f t="shared" si="26"/>
        <v>270</v>
      </c>
      <c r="B863" s="4"/>
      <c r="C863" s="5"/>
      <c r="D863" s="5"/>
      <c r="E863" s="1"/>
      <c r="F863" s="80"/>
      <c r="G863" s="81"/>
      <c r="H863" s="2"/>
    </row>
    <row r="864" spans="1:8" x14ac:dyDescent="0.2">
      <c r="A864" s="52" t="str">
        <f t="shared" si="26"/>
        <v>270</v>
      </c>
      <c r="B864" s="4"/>
      <c r="C864" s="5"/>
      <c r="D864" s="5"/>
      <c r="E864" s="1"/>
      <c r="F864" s="80"/>
      <c r="G864" s="81"/>
      <c r="H864" s="2"/>
    </row>
    <row r="865" spans="1:8" x14ac:dyDescent="0.2">
      <c r="A865" s="52" t="str">
        <f t="shared" si="26"/>
        <v>270</v>
      </c>
      <c r="B865" s="4"/>
      <c r="C865" s="5"/>
      <c r="D865" s="5"/>
      <c r="E865" s="3"/>
      <c r="F865" s="80"/>
      <c r="G865" s="81"/>
      <c r="H865" s="58"/>
    </row>
    <row r="866" spans="1:8" x14ac:dyDescent="0.2">
      <c r="A866" s="52" t="str">
        <f t="shared" si="26"/>
        <v>270</v>
      </c>
      <c r="B866" s="4"/>
      <c r="C866" s="5"/>
      <c r="D866" s="5"/>
      <c r="E866" s="3"/>
      <c r="F866" s="80"/>
      <c r="G866" s="81"/>
      <c r="H866" s="58"/>
    </row>
    <row r="867" spans="1:8" x14ac:dyDescent="0.2">
      <c r="A867" s="52" t="str">
        <f t="shared" si="26"/>
        <v>270</v>
      </c>
      <c r="B867" s="4"/>
      <c r="C867" s="5"/>
      <c r="D867" s="5"/>
      <c r="E867" s="3"/>
      <c r="F867" s="80"/>
      <c r="G867" s="81"/>
      <c r="H867" s="58"/>
    </row>
    <row r="868" spans="1:8" x14ac:dyDescent="0.2">
      <c r="A868" s="52" t="str">
        <f t="shared" si="26"/>
        <v>270</v>
      </c>
      <c r="B868" s="4"/>
      <c r="C868" s="5"/>
      <c r="D868" s="5"/>
      <c r="E868" s="3"/>
      <c r="F868" s="80"/>
      <c r="G868" s="81"/>
      <c r="H868" s="58"/>
    </row>
    <row r="869" spans="1:8" x14ac:dyDescent="0.2">
      <c r="A869" s="52" t="str">
        <f t="shared" si="26"/>
        <v>270</v>
      </c>
      <c r="B869" s="4"/>
      <c r="C869" s="5"/>
      <c r="D869" s="5"/>
      <c r="E869" s="3"/>
      <c r="F869" s="80"/>
      <c r="G869" s="81"/>
      <c r="H869" s="58"/>
    </row>
    <row r="870" spans="1:8" x14ac:dyDescent="0.2">
      <c r="A870" s="52" t="str">
        <f t="shared" si="26"/>
        <v>270</v>
      </c>
      <c r="B870" s="4"/>
      <c r="C870" s="5"/>
      <c r="D870" s="5"/>
      <c r="E870" s="3"/>
      <c r="F870" s="80"/>
      <c r="G870" s="81"/>
      <c r="H870" s="58"/>
    </row>
    <row r="871" spans="1:8" x14ac:dyDescent="0.2">
      <c r="A871" s="52" t="str">
        <f t="shared" si="26"/>
        <v>270</v>
      </c>
      <c r="B871" s="4"/>
      <c r="C871" s="5"/>
      <c r="D871" s="5"/>
      <c r="E871" s="1"/>
      <c r="F871" s="80"/>
      <c r="G871" s="81"/>
      <c r="H871" s="2"/>
    </row>
    <row r="872" spans="1:8" x14ac:dyDescent="0.2">
      <c r="A872" s="52" t="str">
        <f t="shared" si="26"/>
        <v>270</v>
      </c>
      <c r="B872" s="4"/>
      <c r="C872" s="5"/>
      <c r="D872" s="5"/>
      <c r="E872" s="1"/>
      <c r="F872" s="80"/>
      <c r="G872" s="81"/>
      <c r="H872" s="2"/>
    </row>
    <row r="873" spans="1:8" x14ac:dyDescent="0.2">
      <c r="A873" s="52" t="str">
        <f t="shared" si="26"/>
        <v>270</v>
      </c>
      <c r="B873" s="4"/>
      <c r="C873" s="5"/>
      <c r="D873" s="5"/>
      <c r="E873" s="1"/>
      <c r="F873" s="80"/>
      <c r="G873" s="81"/>
      <c r="H873" s="2"/>
    </row>
    <row r="874" spans="1:8" x14ac:dyDescent="0.2">
      <c r="A874" s="52" t="str">
        <f t="shared" si="26"/>
        <v>270</v>
      </c>
      <c r="B874" s="4"/>
      <c r="C874" s="5"/>
      <c r="D874" s="5"/>
      <c r="E874" s="1"/>
      <c r="F874" s="80"/>
      <c r="G874" s="81"/>
      <c r="H874" s="2"/>
    </row>
    <row r="875" spans="1:8" x14ac:dyDescent="0.2">
      <c r="A875" s="52" t="str">
        <f t="shared" si="26"/>
        <v>270</v>
      </c>
      <c r="B875" s="4"/>
      <c r="C875" s="5"/>
      <c r="D875" s="5"/>
      <c r="E875" s="1"/>
      <c r="F875" s="80"/>
      <c r="G875" s="81"/>
      <c r="H875" s="2"/>
    </row>
    <row r="876" spans="1:8" x14ac:dyDescent="0.2">
      <c r="A876" s="52" t="str">
        <f t="shared" si="26"/>
        <v>270</v>
      </c>
      <c r="B876" s="4"/>
      <c r="C876" s="5"/>
      <c r="D876" s="5"/>
      <c r="E876" s="1"/>
      <c r="F876" s="80"/>
      <c r="G876" s="81"/>
      <c r="H876" s="2"/>
    </row>
    <row r="877" spans="1:8" x14ac:dyDescent="0.2">
      <c r="A877" s="52" t="str">
        <f t="shared" si="26"/>
        <v>270</v>
      </c>
      <c r="B877" s="4"/>
      <c r="C877" s="5"/>
      <c r="D877" s="5"/>
      <c r="E877" s="3"/>
      <c r="F877" s="80"/>
      <c r="G877" s="81"/>
      <c r="H877" s="58"/>
    </row>
    <row r="878" spans="1:8" x14ac:dyDescent="0.2">
      <c r="A878" s="52" t="str">
        <f t="shared" si="26"/>
        <v>270</v>
      </c>
      <c r="B878" s="4"/>
      <c r="C878" s="5"/>
      <c r="D878" s="5"/>
      <c r="E878" s="3"/>
      <c r="F878" s="80"/>
      <c r="G878" s="81"/>
      <c r="H878" s="58"/>
    </row>
    <row r="879" spans="1:8" x14ac:dyDescent="0.2">
      <c r="A879" s="52" t="str">
        <f t="shared" si="26"/>
        <v>270</v>
      </c>
      <c r="B879" s="4"/>
      <c r="C879" s="5"/>
      <c r="D879" s="5"/>
      <c r="E879" s="3"/>
      <c r="F879" s="80"/>
      <c r="G879" s="81"/>
      <c r="H879" s="58"/>
    </row>
    <row r="880" spans="1:8" x14ac:dyDescent="0.2">
      <c r="A880" s="52" t="str">
        <f t="shared" si="26"/>
        <v>270</v>
      </c>
      <c r="B880" s="4"/>
      <c r="C880" s="5"/>
      <c r="D880" s="5"/>
      <c r="E880" s="3"/>
      <c r="F880" s="80"/>
      <c r="G880" s="81"/>
      <c r="H880" s="58"/>
    </row>
    <row r="881" spans="1:8" x14ac:dyDescent="0.2">
      <c r="A881" s="52" t="str">
        <f t="shared" si="26"/>
        <v>270</v>
      </c>
      <c r="B881" s="4"/>
      <c r="C881" s="5"/>
      <c r="D881" s="5"/>
      <c r="E881" s="3"/>
      <c r="F881" s="80"/>
      <c r="G881" s="81"/>
      <c r="H881" s="58"/>
    </row>
    <row r="882" spans="1:8" x14ac:dyDescent="0.2">
      <c r="A882" s="52" t="str">
        <f t="shared" si="26"/>
        <v>270</v>
      </c>
      <c r="B882" s="4"/>
      <c r="C882" s="5"/>
      <c r="D882" s="5"/>
      <c r="E882" s="3"/>
      <c r="F882" s="80"/>
      <c r="G882" s="81"/>
      <c r="H882" s="58"/>
    </row>
    <row r="883" spans="1:8" x14ac:dyDescent="0.2">
      <c r="A883" s="52" t="str">
        <f t="shared" si="26"/>
        <v>270</v>
      </c>
      <c r="B883" s="4"/>
      <c r="C883" s="5"/>
      <c r="D883" s="5"/>
      <c r="E883" s="1"/>
      <c r="F883" s="80"/>
      <c r="G883" s="81"/>
      <c r="H883" s="2"/>
    </row>
    <row r="884" spans="1:8" x14ac:dyDescent="0.2">
      <c r="A884" s="52" t="str">
        <f t="shared" si="26"/>
        <v>270</v>
      </c>
      <c r="B884" s="4"/>
      <c r="C884" s="5"/>
      <c r="D884" s="5"/>
      <c r="E884" s="1"/>
      <c r="F884" s="80"/>
      <c r="G884" s="81"/>
      <c r="H884" s="2"/>
    </row>
    <row r="885" spans="1:8" x14ac:dyDescent="0.2">
      <c r="A885" s="52" t="str">
        <f t="shared" si="26"/>
        <v>270</v>
      </c>
      <c r="B885" s="4"/>
      <c r="C885" s="5"/>
      <c r="D885" s="5"/>
      <c r="E885" s="1"/>
      <c r="F885" s="80"/>
      <c r="G885" s="81"/>
      <c r="H885" s="2"/>
    </row>
    <row r="886" spans="1:8" x14ac:dyDescent="0.2">
      <c r="A886" s="52" t="str">
        <f t="shared" si="26"/>
        <v>270</v>
      </c>
      <c r="B886" s="4"/>
      <c r="C886" s="5"/>
      <c r="D886" s="5"/>
      <c r="E886" s="1"/>
      <c r="F886" s="80"/>
      <c r="G886" s="81"/>
      <c r="H886" s="2"/>
    </row>
    <row r="887" spans="1:8" x14ac:dyDescent="0.2">
      <c r="A887" s="52" t="str">
        <f t="shared" si="26"/>
        <v>270</v>
      </c>
      <c r="B887" s="4"/>
      <c r="C887" s="5"/>
      <c r="D887" s="5"/>
      <c r="E887" s="1"/>
      <c r="F887" s="80"/>
      <c r="G887" s="81"/>
      <c r="H887" s="2"/>
    </row>
    <row r="888" spans="1:8" x14ac:dyDescent="0.2">
      <c r="A888" s="52" t="str">
        <f t="shared" si="26"/>
        <v>270</v>
      </c>
      <c r="B888" s="4"/>
      <c r="C888" s="5"/>
      <c r="D888" s="5"/>
      <c r="E888" s="1"/>
      <c r="F888" s="80"/>
      <c r="G888" s="81"/>
      <c r="H888" s="2"/>
    </row>
    <row r="889" spans="1:8" x14ac:dyDescent="0.2">
      <c r="A889" s="54">
        <v>28</v>
      </c>
      <c r="B889" s="111"/>
      <c r="C889" s="111"/>
      <c r="D889" s="111"/>
      <c r="E889" s="111"/>
      <c r="F889" s="111"/>
      <c r="G889" s="111"/>
      <c r="H889" s="111"/>
    </row>
    <row r="890" spans="1:8" ht="13.5" thickBot="1" x14ac:dyDescent="0.25">
      <c r="A890" s="56" t="s">
        <v>0</v>
      </c>
      <c r="B890" s="57"/>
      <c r="C890" s="57"/>
      <c r="D890" s="57"/>
      <c r="E890" s="57"/>
      <c r="F890" s="57"/>
      <c r="G890" s="57"/>
      <c r="H890" s="57"/>
    </row>
    <row r="891" spans="1:8" ht="13.5" thickBot="1" x14ac:dyDescent="0.25">
      <c r="A891" s="52" t="str">
        <f>$A$889&amp;B891*100&amp;C891</f>
        <v>280</v>
      </c>
      <c r="B891" s="4"/>
      <c r="C891" s="5"/>
      <c r="D891" s="5"/>
      <c r="E891" s="1"/>
      <c r="F891" s="71"/>
      <c r="G891" s="2"/>
      <c r="H891" s="2"/>
    </row>
    <row r="892" spans="1:8" ht="13.5" thickBot="1" x14ac:dyDescent="0.25">
      <c r="A892" s="52" t="str">
        <f t="shared" ref="A892:A920" si="27">$A$889&amp;B892*100&amp;C892</f>
        <v>280</v>
      </c>
      <c r="B892" s="4"/>
      <c r="C892" s="5"/>
      <c r="D892" s="5"/>
      <c r="E892" s="1"/>
      <c r="F892" s="72"/>
      <c r="G892" s="76"/>
      <c r="H892" s="2"/>
    </row>
    <row r="893" spans="1:8" ht="13.5" thickBot="1" x14ac:dyDescent="0.25">
      <c r="A893" s="52" t="str">
        <f t="shared" si="27"/>
        <v>280</v>
      </c>
      <c r="B893" s="4"/>
      <c r="C893" s="5"/>
      <c r="D893" s="5"/>
      <c r="E893" s="1"/>
      <c r="F893" s="72"/>
      <c r="G893" s="2"/>
      <c r="H893" s="2"/>
    </row>
    <row r="894" spans="1:8" ht="13.5" thickBot="1" x14ac:dyDescent="0.25">
      <c r="A894" s="52" t="str">
        <f t="shared" si="27"/>
        <v>280</v>
      </c>
      <c r="B894" s="4"/>
      <c r="C894" s="5"/>
      <c r="D894" s="5"/>
      <c r="E894" s="1"/>
      <c r="F894" s="72"/>
      <c r="G894" s="2"/>
      <c r="H894" s="2"/>
    </row>
    <row r="895" spans="1:8" ht="13.5" thickBot="1" x14ac:dyDescent="0.25">
      <c r="A895" s="52" t="str">
        <f t="shared" si="27"/>
        <v>280</v>
      </c>
      <c r="B895" s="4"/>
      <c r="C895" s="5"/>
      <c r="D895" s="5"/>
      <c r="E895" s="1"/>
      <c r="F895" s="72"/>
      <c r="G895" s="2"/>
      <c r="H895" s="2"/>
    </row>
    <row r="896" spans="1:8" ht="13.5" thickBot="1" x14ac:dyDescent="0.25">
      <c r="A896" s="52" t="str">
        <f t="shared" si="27"/>
        <v>280</v>
      </c>
      <c r="B896" s="4"/>
      <c r="C896" s="5"/>
      <c r="D896" s="5"/>
      <c r="E896" s="1"/>
      <c r="F896" s="72"/>
      <c r="G896" s="2"/>
      <c r="H896" s="2"/>
    </row>
    <row r="897" spans="1:8" ht="13.5" thickBot="1" x14ac:dyDescent="0.25">
      <c r="A897" s="52" t="str">
        <f t="shared" si="27"/>
        <v>280</v>
      </c>
      <c r="B897" s="4"/>
      <c r="C897" s="5"/>
      <c r="D897" s="5"/>
      <c r="E897" s="3"/>
      <c r="F897" s="72"/>
      <c r="G897" s="2"/>
      <c r="H897" s="58"/>
    </row>
    <row r="898" spans="1:8" ht="13.5" thickBot="1" x14ac:dyDescent="0.25">
      <c r="A898" s="52" t="str">
        <f t="shared" si="27"/>
        <v>280</v>
      </c>
      <c r="B898" s="4"/>
      <c r="C898" s="5"/>
      <c r="D898" s="5"/>
      <c r="E898" s="3"/>
      <c r="F898" s="72"/>
      <c r="G898" s="76"/>
      <c r="H898" s="58"/>
    </row>
    <row r="899" spans="1:8" ht="13.5" thickBot="1" x14ac:dyDescent="0.25">
      <c r="A899" s="52" t="str">
        <f t="shared" si="27"/>
        <v>280</v>
      </c>
      <c r="B899" s="4"/>
      <c r="C899" s="5"/>
      <c r="D899" s="5"/>
      <c r="E899" s="3"/>
      <c r="F899" s="72"/>
      <c r="G899" s="2"/>
      <c r="H899" s="58"/>
    </row>
    <row r="900" spans="1:8" ht="13.5" thickBot="1" x14ac:dyDescent="0.25">
      <c r="A900" s="52" t="str">
        <f t="shared" si="27"/>
        <v>280</v>
      </c>
      <c r="B900" s="4"/>
      <c r="C900" s="5"/>
      <c r="D900" s="5"/>
      <c r="E900" s="3"/>
      <c r="F900" s="72"/>
      <c r="G900" s="2"/>
      <c r="H900" s="58"/>
    </row>
    <row r="901" spans="1:8" ht="13.5" thickBot="1" x14ac:dyDescent="0.25">
      <c r="A901" s="52" t="str">
        <f t="shared" si="27"/>
        <v>280</v>
      </c>
      <c r="B901" s="4"/>
      <c r="C901" s="5"/>
      <c r="D901" s="5"/>
      <c r="E901" s="3"/>
      <c r="F901" s="72"/>
      <c r="G901" s="2"/>
      <c r="H901" s="58"/>
    </row>
    <row r="902" spans="1:8" ht="13.5" thickBot="1" x14ac:dyDescent="0.25">
      <c r="A902" s="52" t="str">
        <f t="shared" si="27"/>
        <v>280</v>
      </c>
      <c r="B902" s="4"/>
      <c r="C902" s="5"/>
      <c r="D902" s="5"/>
      <c r="E902" s="3"/>
      <c r="F902" s="72"/>
      <c r="G902" s="2"/>
      <c r="H902" s="58"/>
    </row>
    <row r="903" spans="1:8" ht="13.5" thickBot="1" x14ac:dyDescent="0.25">
      <c r="A903" s="52" t="str">
        <f t="shared" si="27"/>
        <v>280</v>
      </c>
      <c r="B903" s="4"/>
      <c r="C903" s="5"/>
      <c r="D903" s="5"/>
      <c r="E903" s="1"/>
      <c r="F903" s="72"/>
      <c r="G903" s="2"/>
      <c r="H903" s="2"/>
    </row>
    <row r="904" spans="1:8" ht="13.5" thickBot="1" x14ac:dyDescent="0.25">
      <c r="A904" s="52" t="str">
        <f t="shared" si="27"/>
        <v>280</v>
      </c>
      <c r="B904" s="4"/>
      <c r="C904" s="5"/>
      <c r="D904" s="5"/>
      <c r="E904" s="1"/>
      <c r="F904" s="72"/>
      <c r="G904" s="76"/>
      <c r="H904" s="2"/>
    </row>
    <row r="905" spans="1:8" ht="13.5" thickBot="1" x14ac:dyDescent="0.25">
      <c r="A905" s="52" t="str">
        <f t="shared" si="27"/>
        <v>280</v>
      </c>
      <c r="B905" s="4"/>
      <c r="C905" s="5"/>
      <c r="D905" s="5"/>
      <c r="E905" s="1"/>
      <c r="F905" s="72"/>
      <c r="G905" s="2"/>
      <c r="H905" s="2"/>
    </row>
    <row r="906" spans="1:8" ht="13.5" thickBot="1" x14ac:dyDescent="0.25">
      <c r="A906" s="52" t="str">
        <f t="shared" si="27"/>
        <v>280</v>
      </c>
      <c r="B906" s="4"/>
      <c r="C906" s="5"/>
      <c r="D906" s="5"/>
      <c r="E906" s="1"/>
      <c r="F906" s="72"/>
      <c r="G906" s="2"/>
      <c r="H906" s="2"/>
    </row>
    <row r="907" spans="1:8" ht="13.5" thickBot="1" x14ac:dyDescent="0.25">
      <c r="A907" s="52" t="str">
        <f t="shared" si="27"/>
        <v>280</v>
      </c>
      <c r="B907" s="4"/>
      <c r="C907" s="5"/>
      <c r="D907" s="5"/>
      <c r="E907" s="1"/>
      <c r="F907" s="72"/>
      <c r="G907" s="2"/>
      <c r="H907" s="2"/>
    </row>
    <row r="908" spans="1:8" ht="13.5" thickBot="1" x14ac:dyDescent="0.25">
      <c r="A908" s="52" t="str">
        <f t="shared" si="27"/>
        <v>280</v>
      </c>
      <c r="B908" s="4"/>
      <c r="C908" s="5"/>
      <c r="D908" s="5"/>
      <c r="E908" s="1"/>
      <c r="F908" s="72"/>
      <c r="G908" s="2"/>
      <c r="H908" s="2"/>
    </row>
    <row r="909" spans="1:8" ht="13.5" thickBot="1" x14ac:dyDescent="0.25">
      <c r="A909" s="52" t="str">
        <f t="shared" si="27"/>
        <v>280</v>
      </c>
      <c r="B909" s="4"/>
      <c r="C909" s="5"/>
      <c r="D909" s="5"/>
      <c r="E909" s="3"/>
      <c r="F909" s="72"/>
      <c r="G909" s="2"/>
      <c r="H909" s="58"/>
    </row>
    <row r="910" spans="1:8" ht="13.5" thickBot="1" x14ac:dyDescent="0.25">
      <c r="A910" s="52" t="str">
        <f t="shared" si="27"/>
        <v>280</v>
      </c>
      <c r="B910" s="4"/>
      <c r="C910" s="5"/>
      <c r="D910" s="5"/>
      <c r="E910" s="3"/>
      <c r="F910" s="72"/>
      <c r="G910" s="76"/>
      <c r="H910" s="58"/>
    </row>
    <row r="911" spans="1:8" ht="13.5" thickBot="1" x14ac:dyDescent="0.25">
      <c r="A911" s="52" t="str">
        <f t="shared" si="27"/>
        <v>280</v>
      </c>
      <c r="B911" s="4"/>
      <c r="C911" s="5"/>
      <c r="D911" s="5"/>
      <c r="E911" s="3"/>
      <c r="F911" s="72"/>
      <c r="G911" s="2"/>
      <c r="H911" s="58"/>
    </row>
    <row r="912" spans="1:8" ht="13.5" thickBot="1" x14ac:dyDescent="0.25">
      <c r="A912" s="52" t="str">
        <f t="shared" si="27"/>
        <v>280</v>
      </c>
      <c r="B912" s="4"/>
      <c r="C912" s="5"/>
      <c r="D912" s="5"/>
      <c r="E912" s="3"/>
      <c r="F912" s="72"/>
      <c r="G912" s="2"/>
      <c r="H912" s="58"/>
    </row>
    <row r="913" spans="1:8" ht="13.5" thickBot="1" x14ac:dyDescent="0.25">
      <c r="A913" s="52" t="str">
        <f t="shared" si="27"/>
        <v>280</v>
      </c>
      <c r="B913" s="4"/>
      <c r="C913" s="5"/>
      <c r="D913" s="5"/>
      <c r="E913" s="3"/>
      <c r="F913" s="72"/>
      <c r="G913" s="2"/>
      <c r="H913" s="58"/>
    </row>
    <row r="914" spans="1:8" ht="13.5" thickBot="1" x14ac:dyDescent="0.25">
      <c r="A914" s="52" t="str">
        <f t="shared" si="27"/>
        <v>280</v>
      </c>
      <c r="B914" s="4"/>
      <c r="C914" s="5"/>
      <c r="D914" s="5"/>
      <c r="E914" s="3"/>
      <c r="F914" s="72"/>
      <c r="G914" s="2"/>
      <c r="H914" s="58"/>
    </row>
    <row r="915" spans="1:8" ht="13.5" thickBot="1" x14ac:dyDescent="0.25">
      <c r="A915" s="52" t="str">
        <f t="shared" si="27"/>
        <v>280</v>
      </c>
      <c r="B915" s="4"/>
      <c r="C915" s="5"/>
      <c r="D915" s="5"/>
      <c r="E915" s="1"/>
      <c r="F915" s="72"/>
      <c r="G915" s="2"/>
      <c r="H915" s="2"/>
    </row>
    <row r="916" spans="1:8" ht="13.5" thickBot="1" x14ac:dyDescent="0.25">
      <c r="A916" s="52" t="str">
        <f t="shared" si="27"/>
        <v>280</v>
      </c>
      <c r="B916" s="4"/>
      <c r="C916" s="5"/>
      <c r="D916" s="5"/>
      <c r="E916" s="1"/>
      <c r="F916" s="72"/>
      <c r="G916" s="76"/>
      <c r="H916" s="2"/>
    </row>
    <row r="917" spans="1:8" ht="13.5" thickBot="1" x14ac:dyDescent="0.25">
      <c r="A917" s="52" t="str">
        <f t="shared" si="27"/>
        <v>280</v>
      </c>
      <c r="B917" s="4"/>
      <c r="C917" s="5"/>
      <c r="D917" s="5"/>
      <c r="E917" s="1"/>
      <c r="F917" s="72"/>
      <c r="G917" s="2"/>
      <c r="H917" s="2"/>
    </row>
    <row r="918" spans="1:8" ht="13.5" thickBot="1" x14ac:dyDescent="0.25">
      <c r="A918" s="52" t="str">
        <f t="shared" si="27"/>
        <v>280</v>
      </c>
      <c r="B918" s="4"/>
      <c r="C918" s="5"/>
      <c r="D918" s="5"/>
      <c r="E918" s="1"/>
      <c r="F918" s="72"/>
      <c r="G918" s="2"/>
      <c r="H918" s="2"/>
    </row>
    <row r="919" spans="1:8" ht="13.5" thickBot="1" x14ac:dyDescent="0.25">
      <c r="A919" s="52" t="str">
        <f t="shared" si="27"/>
        <v>280</v>
      </c>
      <c r="B919" s="4"/>
      <c r="C919" s="5"/>
      <c r="D919" s="5"/>
      <c r="E919" s="1"/>
      <c r="F919" s="72"/>
      <c r="G919" s="2"/>
      <c r="H919" s="2"/>
    </row>
    <row r="920" spans="1:8" ht="13.5" thickBot="1" x14ac:dyDescent="0.25">
      <c r="A920" s="52" t="str">
        <f t="shared" si="27"/>
        <v>280</v>
      </c>
      <c r="B920" s="4"/>
      <c r="C920" s="5"/>
      <c r="D920" s="5"/>
      <c r="E920" s="1"/>
      <c r="F920" s="72"/>
      <c r="G920" s="2"/>
      <c r="H920" s="2"/>
    </row>
    <row r="921" spans="1:8" x14ac:dyDescent="0.2">
      <c r="A921" s="54">
        <v>29</v>
      </c>
      <c r="B921" s="111"/>
      <c r="C921" s="111"/>
      <c r="D921" s="111"/>
      <c r="E921" s="111"/>
      <c r="F921" s="111"/>
      <c r="G921" s="111"/>
      <c r="H921" s="111"/>
    </row>
    <row r="922" spans="1:8" x14ac:dyDescent="0.2">
      <c r="A922" s="56" t="s">
        <v>0</v>
      </c>
      <c r="B922" s="57"/>
      <c r="C922" s="57"/>
      <c r="D922" s="57"/>
      <c r="E922" s="57"/>
      <c r="F922" s="57"/>
      <c r="G922" s="57"/>
      <c r="H922" s="57"/>
    </row>
    <row r="923" spans="1:8" ht="13.5" thickBot="1" x14ac:dyDescent="0.25">
      <c r="A923" s="52" t="str">
        <f>$A$921&amp;B923*100&amp;C923</f>
        <v>290</v>
      </c>
      <c r="B923" s="4"/>
      <c r="C923" s="5"/>
      <c r="D923" s="5"/>
      <c r="E923" s="1"/>
      <c r="F923" s="73"/>
      <c r="G923" s="2"/>
      <c r="H923" s="2"/>
    </row>
    <row r="924" spans="1:8" ht="13.5" thickBot="1" x14ac:dyDescent="0.25">
      <c r="A924" s="52" t="str">
        <f t="shared" ref="A924:A952" si="28">$A$921&amp;B924*100&amp;C924</f>
        <v>290</v>
      </c>
      <c r="B924" s="4"/>
      <c r="C924" s="5"/>
      <c r="D924" s="5"/>
      <c r="E924" s="1"/>
      <c r="F924" s="73"/>
      <c r="G924" s="2"/>
      <c r="H924" s="2"/>
    </row>
    <row r="925" spans="1:8" ht="13.5" thickBot="1" x14ac:dyDescent="0.25">
      <c r="A925" s="52" t="str">
        <f t="shared" si="28"/>
        <v>290</v>
      </c>
      <c r="B925" s="4"/>
      <c r="C925" s="5"/>
      <c r="D925" s="5"/>
      <c r="E925" s="1"/>
      <c r="F925" s="73"/>
      <c r="G925" s="2"/>
      <c r="H925" s="2"/>
    </row>
    <row r="926" spans="1:8" ht="13.5" thickBot="1" x14ac:dyDescent="0.25">
      <c r="A926" s="52" t="str">
        <f t="shared" si="28"/>
        <v>290</v>
      </c>
      <c r="B926" s="4"/>
      <c r="C926" s="5"/>
      <c r="D926" s="5"/>
      <c r="E926" s="1"/>
      <c r="F926" s="73"/>
      <c r="G926" s="2"/>
      <c r="H926" s="2"/>
    </row>
    <row r="927" spans="1:8" ht="13.5" thickBot="1" x14ac:dyDescent="0.25">
      <c r="A927" s="52" t="str">
        <f t="shared" si="28"/>
        <v>290</v>
      </c>
      <c r="B927" s="4"/>
      <c r="C927" s="5"/>
      <c r="D927" s="5"/>
      <c r="E927" s="1"/>
      <c r="F927" s="73"/>
      <c r="G927" s="2"/>
      <c r="H927" s="2"/>
    </row>
    <row r="928" spans="1:8" ht="13.5" thickBot="1" x14ac:dyDescent="0.25">
      <c r="A928" s="52" t="str">
        <f t="shared" si="28"/>
        <v>290</v>
      </c>
      <c r="B928" s="4"/>
      <c r="C928" s="5"/>
      <c r="D928" s="5"/>
      <c r="E928" s="1"/>
      <c r="F928" s="73"/>
      <c r="G928" s="2"/>
      <c r="H928" s="2"/>
    </row>
    <row r="929" spans="1:8" ht="13.5" thickBot="1" x14ac:dyDescent="0.25">
      <c r="A929" s="52" t="str">
        <f t="shared" si="28"/>
        <v>290</v>
      </c>
      <c r="B929" s="4"/>
      <c r="C929" s="5"/>
      <c r="D929" s="5"/>
      <c r="E929" s="3"/>
      <c r="F929" s="73"/>
      <c r="G929" s="2"/>
      <c r="H929" s="58"/>
    </row>
    <row r="930" spans="1:8" ht="13.5" thickBot="1" x14ac:dyDescent="0.25">
      <c r="A930" s="52" t="str">
        <f t="shared" si="28"/>
        <v>290</v>
      </c>
      <c r="B930" s="4"/>
      <c r="C930" s="5"/>
      <c r="D930" s="5"/>
      <c r="E930" s="3"/>
      <c r="F930" s="73"/>
      <c r="G930" s="2"/>
      <c r="H930" s="58"/>
    </row>
    <row r="931" spans="1:8" ht="13.5" thickBot="1" x14ac:dyDescent="0.25">
      <c r="A931" s="52" t="str">
        <f t="shared" si="28"/>
        <v>290</v>
      </c>
      <c r="B931" s="4"/>
      <c r="C931" s="5"/>
      <c r="D931" s="5"/>
      <c r="E931" s="3"/>
      <c r="F931" s="73"/>
      <c r="G931" s="2"/>
      <c r="H931" s="58"/>
    </row>
    <row r="932" spans="1:8" ht="13.5" thickBot="1" x14ac:dyDescent="0.25">
      <c r="A932" s="52" t="str">
        <f t="shared" si="28"/>
        <v>290</v>
      </c>
      <c r="B932" s="4"/>
      <c r="C932" s="5"/>
      <c r="D932" s="5"/>
      <c r="E932" s="3"/>
      <c r="F932" s="73"/>
      <c r="G932" s="2"/>
      <c r="H932" s="58"/>
    </row>
    <row r="933" spans="1:8" ht="13.5" thickBot="1" x14ac:dyDescent="0.25">
      <c r="A933" s="52" t="str">
        <f t="shared" si="28"/>
        <v>290</v>
      </c>
      <c r="B933" s="4"/>
      <c r="C933" s="5"/>
      <c r="D933" s="5"/>
      <c r="E933" s="3"/>
      <c r="F933" s="73"/>
      <c r="G933" s="2"/>
      <c r="H933" s="58"/>
    </row>
    <row r="934" spans="1:8" ht="13.5" thickBot="1" x14ac:dyDescent="0.25">
      <c r="A934" s="52" t="str">
        <f t="shared" si="28"/>
        <v>290</v>
      </c>
      <c r="B934" s="4"/>
      <c r="C934" s="5"/>
      <c r="D934" s="5"/>
      <c r="E934" s="3"/>
      <c r="F934" s="73"/>
      <c r="G934" s="2"/>
      <c r="H934" s="58"/>
    </row>
    <row r="935" spans="1:8" ht="13.5" thickBot="1" x14ac:dyDescent="0.25">
      <c r="A935" s="52" t="str">
        <f t="shared" si="28"/>
        <v>290</v>
      </c>
      <c r="B935" s="4"/>
      <c r="C935" s="5"/>
      <c r="D935" s="5"/>
      <c r="E935" s="1"/>
      <c r="F935" s="73"/>
      <c r="G935" s="2"/>
      <c r="H935" s="2"/>
    </row>
    <row r="936" spans="1:8" ht="13.5" thickBot="1" x14ac:dyDescent="0.25">
      <c r="A936" s="52" t="str">
        <f t="shared" si="28"/>
        <v>290</v>
      </c>
      <c r="B936" s="4"/>
      <c r="C936" s="5"/>
      <c r="D936" s="5"/>
      <c r="E936" s="1"/>
      <c r="F936" s="73"/>
      <c r="G936" s="2"/>
      <c r="H936" s="2"/>
    </row>
    <row r="937" spans="1:8" ht="13.5" thickBot="1" x14ac:dyDescent="0.25">
      <c r="A937" s="52" t="str">
        <f t="shared" si="28"/>
        <v>290</v>
      </c>
      <c r="B937" s="4"/>
      <c r="C937" s="5"/>
      <c r="D937" s="5"/>
      <c r="E937" s="1"/>
      <c r="F937" s="73"/>
      <c r="G937" s="2"/>
      <c r="H937" s="2"/>
    </row>
    <row r="938" spans="1:8" ht="13.5" thickBot="1" x14ac:dyDescent="0.25">
      <c r="A938" s="52" t="str">
        <f t="shared" si="28"/>
        <v>290</v>
      </c>
      <c r="B938" s="4"/>
      <c r="C938" s="5"/>
      <c r="D938" s="5"/>
      <c r="E938" s="1"/>
      <c r="F938" s="73"/>
      <c r="G938" s="2"/>
      <c r="H938" s="2"/>
    </row>
    <row r="939" spans="1:8" ht="13.5" thickBot="1" x14ac:dyDescent="0.25">
      <c r="A939" s="52" t="str">
        <f t="shared" si="28"/>
        <v>290</v>
      </c>
      <c r="B939" s="4"/>
      <c r="C939" s="5"/>
      <c r="D939" s="5"/>
      <c r="E939" s="1"/>
      <c r="F939" s="73"/>
      <c r="G939" s="2"/>
      <c r="H939" s="2"/>
    </row>
    <row r="940" spans="1:8" ht="13.5" thickBot="1" x14ac:dyDescent="0.25">
      <c r="A940" s="52" t="str">
        <f t="shared" si="28"/>
        <v>290</v>
      </c>
      <c r="B940" s="4"/>
      <c r="C940" s="5"/>
      <c r="D940" s="5"/>
      <c r="E940" s="1"/>
      <c r="F940" s="73"/>
      <c r="G940" s="2"/>
      <c r="H940" s="2"/>
    </row>
    <row r="941" spans="1:8" ht="13.5" thickBot="1" x14ac:dyDescent="0.25">
      <c r="A941" s="52" t="str">
        <f t="shared" si="28"/>
        <v>290</v>
      </c>
      <c r="B941" s="4"/>
      <c r="C941" s="5"/>
      <c r="D941" s="5"/>
      <c r="E941" s="3"/>
      <c r="F941" s="73"/>
      <c r="G941" s="2"/>
      <c r="H941" s="58"/>
    </row>
    <row r="942" spans="1:8" ht="13.5" thickBot="1" x14ac:dyDescent="0.25">
      <c r="A942" s="52" t="str">
        <f t="shared" si="28"/>
        <v>290</v>
      </c>
      <c r="B942" s="4"/>
      <c r="C942" s="5"/>
      <c r="D942" s="5"/>
      <c r="E942" s="3"/>
      <c r="F942" s="73"/>
      <c r="G942" s="2"/>
      <c r="H942" s="58"/>
    </row>
    <row r="943" spans="1:8" ht="13.5" thickBot="1" x14ac:dyDescent="0.25">
      <c r="A943" s="52" t="str">
        <f t="shared" si="28"/>
        <v>290</v>
      </c>
      <c r="B943" s="4"/>
      <c r="C943" s="5"/>
      <c r="D943" s="5"/>
      <c r="E943" s="3"/>
      <c r="F943" s="73"/>
      <c r="G943" s="2"/>
      <c r="H943" s="58"/>
    </row>
    <row r="944" spans="1:8" ht="13.5" thickBot="1" x14ac:dyDescent="0.25">
      <c r="A944" s="52" t="str">
        <f t="shared" si="28"/>
        <v>290</v>
      </c>
      <c r="B944" s="4"/>
      <c r="C944" s="5"/>
      <c r="D944" s="5"/>
      <c r="E944" s="3"/>
      <c r="F944" s="73"/>
      <c r="G944" s="2"/>
      <c r="H944" s="58"/>
    </row>
    <row r="945" spans="1:8" ht="13.5" thickBot="1" x14ac:dyDescent="0.25">
      <c r="A945" s="52" t="str">
        <f t="shared" si="28"/>
        <v>290</v>
      </c>
      <c r="B945" s="4"/>
      <c r="C945" s="5"/>
      <c r="D945" s="5"/>
      <c r="E945" s="3"/>
      <c r="F945" s="73"/>
      <c r="G945" s="2"/>
      <c r="H945" s="58"/>
    </row>
    <row r="946" spans="1:8" ht="13.5" thickBot="1" x14ac:dyDescent="0.25">
      <c r="A946" s="52" t="str">
        <f t="shared" si="28"/>
        <v>290</v>
      </c>
      <c r="B946" s="4"/>
      <c r="C946" s="5"/>
      <c r="D946" s="5"/>
      <c r="E946" s="3"/>
      <c r="F946" s="73"/>
      <c r="G946" s="2"/>
      <c r="H946" s="58"/>
    </row>
    <row r="947" spans="1:8" ht="13.5" thickBot="1" x14ac:dyDescent="0.25">
      <c r="A947" s="52" t="str">
        <f t="shared" si="28"/>
        <v>290</v>
      </c>
      <c r="B947" s="4"/>
      <c r="C947" s="5"/>
      <c r="D947" s="5"/>
      <c r="E947" s="1"/>
      <c r="F947" s="73"/>
      <c r="G947" s="2"/>
      <c r="H947" s="2"/>
    </row>
    <row r="948" spans="1:8" ht="13.5" thickBot="1" x14ac:dyDescent="0.25">
      <c r="A948" s="52" t="str">
        <f t="shared" si="28"/>
        <v>290</v>
      </c>
      <c r="B948" s="4"/>
      <c r="C948" s="5"/>
      <c r="D948" s="5"/>
      <c r="E948" s="1"/>
      <c r="F948" s="73"/>
      <c r="G948" s="2"/>
      <c r="H948" s="2"/>
    </row>
    <row r="949" spans="1:8" ht="13.5" thickBot="1" x14ac:dyDescent="0.25">
      <c r="A949" s="52" t="str">
        <f t="shared" si="28"/>
        <v>290</v>
      </c>
      <c r="B949" s="4"/>
      <c r="C949" s="5"/>
      <c r="D949" s="5"/>
      <c r="E949" s="1"/>
      <c r="F949" s="73"/>
      <c r="G949" s="2"/>
      <c r="H949" s="2"/>
    </row>
    <row r="950" spans="1:8" ht="13.5" thickBot="1" x14ac:dyDescent="0.25">
      <c r="A950" s="52" t="str">
        <f t="shared" si="28"/>
        <v>290</v>
      </c>
      <c r="B950" s="4"/>
      <c r="C950" s="5"/>
      <c r="D950" s="5"/>
      <c r="E950" s="1"/>
      <c r="F950" s="73"/>
      <c r="G950" s="2"/>
      <c r="H950" s="2"/>
    </row>
    <row r="951" spans="1:8" ht="13.5" thickBot="1" x14ac:dyDescent="0.25">
      <c r="A951" s="52" t="str">
        <f t="shared" si="28"/>
        <v>290</v>
      </c>
      <c r="B951" s="4"/>
      <c r="C951" s="5"/>
      <c r="D951" s="5"/>
      <c r="E951" s="1"/>
      <c r="F951" s="73"/>
      <c r="G951" s="2"/>
      <c r="H951" s="2"/>
    </row>
    <row r="952" spans="1:8" ht="13.5" thickBot="1" x14ac:dyDescent="0.25">
      <c r="A952" s="52" t="str">
        <f t="shared" si="28"/>
        <v>290</v>
      </c>
      <c r="B952" s="4"/>
      <c r="C952" s="5"/>
      <c r="D952" s="5"/>
      <c r="E952" s="1"/>
      <c r="F952" s="73"/>
      <c r="G952" s="2"/>
      <c r="H952" s="2"/>
    </row>
    <row r="953" spans="1:8" x14ac:dyDescent="0.2">
      <c r="A953" s="54">
        <v>30</v>
      </c>
      <c r="B953" s="111"/>
      <c r="C953" s="111"/>
      <c r="D953" s="111"/>
      <c r="E953" s="111"/>
      <c r="F953" s="111"/>
      <c r="G953" s="111"/>
      <c r="H953" s="111"/>
    </row>
    <row r="954" spans="1:8" x14ac:dyDescent="0.2">
      <c r="A954" s="56" t="s">
        <v>0</v>
      </c>
      <c r="B954" s="57"/>
      <c r="C954" s="57"/>
      <c r="D954" s="57"/>
      <c r="E954" s="57"/>
      <c r="F954" s="57"/>
      <c r="G954" s="57"/>
      <c r="H954" s="57"/>
    </row>
    <row r="955" spans="1:8" x14ac:dyDescent="0.2">
      <c r="A955" s="52" t="str">
        <f>$A$953&amp;B955*100&amp;C955</f>
        <v>300</v>
      </c>
      <c r="B955" s="4"/>
      <c r="C955" s="5"/>
      <c r="D955" s="5"/>
      <c r="E955" s="1"/>
      <c r="F955" s="1"/>
      <c r="G955" s="2"/>
      <c r="H955" s="2"/>
    </row>
    <row r="956" spans="1:8" x14ac:dyDescent="0.2">
      <c r="A956" s="52" t="str">
        <f t="shared" ref="A956:A984" si="29">$A$953&amp;B956*100&amp;C956</f>
        <v>300</v>
      </c>
      <c r="B956" s="4"/>
      <c r="C956" s="5"/>
      <c r="D956" s="5"/>
      <c r="E956" s="1"/>
      <c r="F956" s="1"/>
      <c r="G956" s="2"/>
      <c r="H956" s="2"/>
    </row>
    <row r="957" spans="1:8" x14ac:dyDescent="0.2">
      <c r="A957" s="52" t="str">
        <f t="shared" si="29"/>
        <v>300</v>
      </c>
      <c r="B957" s="4"/>
      <c r="C957" s="5"/>
      <c r="D957" s="5"/>
      <c r="E957" s="1"/>
      <c r="F957" s="1"/>
      <c r="G957" s="2"/>
      <c r="H957" s="2"/>
    </row>
    <row r="958" spans="1:8" x14ac:dyDescent="0.2">
      <c r="A958" s="52" t="str">
        <f t="shared" si="29"/>
        <v>300</v>
      </c>
      <c r="B958" s="4"/>
      <c r="C958" s="5"/>
      <c r="D958" s="5"/>
      <c r="E958" s="1"/>
      <c r="F958" s="1"/>
      <c r="G958" s="2"/>
      <c r="H958" s="2"/>
    </row>
    <row r="959" spans="1:8" x14ac:dyDescent="0.2">
      <c r="A959" s="52" t="str">
        <f t="shared" si="29"/>
        <v>300</v>
      </c>
      <c r="B959" s="4"/>
      <c r="C959" s="5"/>
      <c r="D959" s="5"/>
      <c r="E959" s="1"/>
      <c r="F959" s="1"/>
      <c r="G959" s="2"/>
      <c r="H959" s="2"/>
    </row>
    <row r="960" spans="1:8" x14ac:dyDescent="0.2">
      <c r="A960" s="52" t="str">
        <f t="shared" si="29"/>
        <v>300</v>
      </c>
      <c r="B960" s="4"/>
      <c r="C960" s="5"/>
      <c r="D960" s="5"/>
      <c r="E960" s="1"/>
      <c r="F960" s="1"/>
      <c r="G960" s="2"/>
      <c r="H960" s="2"/>
    </row>
    <row r="961" spans="1:8" x14ac:dyDescent="0.2">
      <c r="A961" s="52" t="str">
        <f t="shared" si="29"/>
        <v>300</v>
      </c>
      <c r="B961" s="4"/>
      <c r="C961" s="5"/>
      <c r="D961" s="5"/>
      <c r="E961" s="3"/>
      <c r="F961" s="1"/>
      <c r="G961" s="2"/>
      <c r="H961" s="58"/>
    </row>
    <row r="962" spans="1:8" x14ac:dyDescent="0.2">
      <c r="A962" s="52" t="str">
        <f t="shared" si="29"/>
        <v>300</v>
      </c>
      <c r="B962" s="4"/>
      <c r="C962" s="5"/>
      <c r="D962" s="5"/>
      <c r="E962" s="3"/>
      <c r="F962" s="1"/>
      <c r="G962" s="2"/>
      <c r="H962" s="58"/>
    </row>
    <row r="963" spans="1:8" x14ac:dyDescent="0.2">
      <c r="A963" s="52" t="str">
        <f t="shared" si="29"/>
        <v>300</v>
      </c>
      <c r="B963" s="4"/>
      <c r="C963" s="5"/>
      <c r="D963" s="5"/>
      <c r="E963" s="3"/>
      <c r="F963" s="1"/>
      <c r="G963" s="2"/>
      <c r="H963" s="58"/>
    </row>
    <row r="964" spans="1:8" x14ac:dyDescent="0.2">
      <c r="A964" s="52" t="str">
        <f t="shared" si="29"/>
        <v>300</v>
      </c>
      <c r="B964" s="4"/>
      <c r="C964" s="5"/>
      <c r="D964" s="5"/>
      <c r="E964" s="3"/>
      <c r="F964" s="1"/>
      <c r="G964" s="2"/>
      <c r="H964" s="58"/>
    </row>
    <row r="965" spans="1:8" x14ac:dyDescent="0.2">
      <c r="A965" s="52" t="str">
        <f t="shared" si="29"/>
        <v>300</v>
      </c>
      <c r="B965" s="4"/>
      <c r="C965" s="5"/>
      <c r="D965" s="5"/>
      <c r="E965" s="3"/>
      <c r="F965" s="1"/>
      <c r="G965" s="2"/>
      <c r="H965" s="58"/>
    </row>
    <row r="966" spans="1:8" x14ac:dyDescent="0.2">
      <c r="A966" s="52" t="str">
        <f t="shared" si="29"/>
        <v>300</v>
      </c>
      <c r="B966" s="4"/>
      <c r="C966" s="5"/>
      <c r="D966" s="5"/>
      <c r="E966" s="3"/>
      <c r="F966" s="1"/>
      <c r="G966" s="2"/>
      <c r="H966" s="58"/>
    </row>
    <row r="967" spans="1:8" x14ac:dyDescent="0.2">
      <c r="A967" s="52" t="str">
        <f t="shared" si="29"/>
        <v>300</v>
      </c>
      <c r="B967" s="4"/>
      <c r="C967" s="5"/>
      <c r="D967" s="5"/>
      <c r="E967" s="1"/>
      <c r="F967" s="1"/>
      <c r="G967" s="2"/>
      <c r="H967" s="2"/>
    </row>
    <row r="968" spans="1:8" x14ac:dyDescent="0.2">
      <c r="A968" s="52" t="str">
        <f t="shared" si="29"/>
        <v>300</v>
      </c>
      <c r="B968" s="4"/>
      <c r="C968" s="5"/>
      <c r="D968" s="5"/>
      <c r="E968" s="1"/>
      <c r="F968" s="1"/>
      <c r="G968" s="2"/>
      <c r="H968" s="2"/>
    </row>
    <row r="969" spans="1:8" x14ac:dyDescent="0.2">
      <c r="A969" s="52" t="str">
        <f t="shared" si="29"/>
        <v>300</v>
      </c>
      <c r="B969" s="4"/>
      <c r="C969" s="5"/>
      <c r="D969" s="5"/>
      <c r="E969" s="1"/>
      <c r="F969" s="1"/>
      <c r="G969" s="2"/>
      <c r="H969" s="2"/>
    </row>
    <row r="970" spans="1:8" x14ac:dyDescent="0.2">
      <c r="A970" s="52" t="str">
        <f t="shared" si="29"/>
        <v>300</v>
      </c>
      <c r="B970" s="4"/>
      <c r="C970" s="5"/>
      <c r="D970" s="5"/>
      <c r="E970" s="1"/>
      <c r="F970" s="1"/>
      <c r="G970" s="2"/>
      <c r="H970" s="2"/>
    </row>
    <row r="971" spans="1:8" x14ac:dyDescent="0.2">
      <c r="A971" s="52" t="str">
        <f t="shared" si="29"/>
        <v>300</v>
      </c>
      <c r="B971" s="4"/>
      <c r="C971" s="5"/>
      <c r="D971" s="5"/>
      <c r="E971" s="1"/>
      <c r="F971" s="1"/>
      <c r="G971" s="2"/>
      <c r="H971" s="2"/>
    </row>
    <row r="972" spans="1:8" x14ac:dyDescent="0.2">
      <c r="A972" s="52" t="str">
        <f t="shared" si="29"/>
        <v>300</v>
      </c>
      <c r="B972" s="4"/>
      <c r="C972" s="5"/>
      <c r="D972" s="5"/>
      <c r="E972" s="1"/>
      <c r="F972" s="1"/>
      <c r="G972" s="2"/>
      <c r="H972" s="2"/>
    </row>
    <row r="973" spans="1:8" x14ac:dyDescent="0.2">
      <c r="A973" s="52" t="str">
        <f t="shared" si="29"/>
        <v>300</v>
      </c>
      <c r="B973" s="4"/>
      <c r="C973" s="5"/>
      <c r="D973" s="5"/>
      <c r="E973" s="3"/>
      <c r="F973" s="1"/>
      <c r="G973" s="2"/>
      <c r="H973" s="58"/>
    </row>
    <row r="974" spans="1:8" x14ac:dyDescent="0.2">
      <c r="A974" s="52" t="str">
        <f t="shared" si="29"/>
        <v>300</v>
      </c>
      <c r="B974" s="4"/>
      <c r="C974" s="5"/>
      <c r="D974" s="5"/>
      <c r="E974" s="3"/>
      <c r="F974" s="1"/>
      <c r="G974" s="2"/>
      <c r="H974" s="58"/>
    </row>
    <row r="975" spans="1:8" x14ac:dyDescent="0.2">
      <c r="A975" s="52" t="str">
        <f t="shared" si="29"/>
        <v>300</v>
      </c>
      <c r="B975" s="4"/>
      <c r="C975" s="5"/>
      <c r="D975" s="5"/>
      <c r="E975" s="3"/>
      <c r="F975" s="1"/>
      <c r="G975" s="2"/>
      <c r="H975" s="58"/>
    </row>
    <row r="976" spans="1:8" x14ac:dyDescent="0.2">
      <c r="A976" s="52" t="str">
        <f t="shared" si="29"/>
        <v>300</v>
      </c>
      <c r="B976" s="4"/>
      <c r="C976" s="5"/>
      <c r="D976" s="5"/>
      <c r="E976" s="3"/>
      <c r="F976" s="1"/>
      <c r="G976" s="2"/>
      <c r="H976" s="58"/>
    </row>
    <row r="977" spans="1:8" x14ac:dyDescent="0.2">
      <c r="A977" s="52" t="str">
        <f t="shared" si="29"/>
        <v>300</v>
      </c>
      <c r="B977" s="4"/>
      <c r="C977" s="5"/>
      <c r="D977" s="5"/>
      <c r="E977" s="1"/>
      <c r="F977" s="1"/>
      <c r="G977" s="2"/>
      <c r="H977" s="58"/>
    </row>
    <row r="978" spans="1:8" x14ac:dyDescent="0.2">
      <c r="A978" s="52" t="str">
        <f t="shared" si="29"/>
        <v>300</v>
      </c>
      <c r="B978" s="4"/>
      <c r="C978" s="5"/>
      <c r="D978" s="5"/>
      <c r="E978" s="3"/>
      <c r="F978" s="1"/>
      <c r="G978" s="2"/>
      <c r="H978" s="58"/>
    </row>
    <row r="979" spans="1:8" x14ac:dyDescent="0.2">
      <c r="A979" s="52" t="str">
        <f t="shared" si="29"/>
        <v>300</v>
      </c>
      <c r="B979" s="4"/>
      <c r="C979" s="5"/>
      <c r="D979" s="5"/>
      <c r="E979" s="1"/>
      <c r="F979" s="1"/>
      <c r="G979" s="2"/>
      <c r="H979" s="2"/>
    </row>
    <row r="980" spans="1:8" x14ac:dyDescent="0.2">
      <c r="A980" s="52" t="str">
        <f t="shared" si="29"/>
        <v>300</v>
      </c>
      <c r="B980" s="4"/>
      <c r="C980" s="5"/>
      <c r="D980" s="5"/>
      <c r="E980" s="1"/>
      <c r="F980" s="1"/>
      <c r="G980" s="2"/>
      <c r="H980" s="2"/>
    </row>
    <row r="981" spans="1:8" x14ac:dyDescent="0.2">
      <c r="A981" s="52" t="str">
        <f t="shared" si="29"/>
        <v>300</v>
      </c>
      <c r="B981" s="4"/>
      <c r="C981" s="5"/>
      <c r="D981" s="5"/>
      <c r="E981" s="1"/>
      <c r="F981" s="1"/>
      <c r="G981" s="2"/>
      <c r="H981" s="2"/>
    </row>
    <row r="982" spans="1:8" x14ac:dyDescent="0.2">
      <c r="A982" s="52" t="str">
        <f t="shared" si="29"/>
        <v>300</v>
      </c>
      <c r="B982" s="4"/>
      <c r="C982" s="5"/>
      <c r="D982" s="5"/>
      <c r="E982" s="1"/>
      <c r="F982" s="1"/>
      <c r="G982" s="2"/>
      <c r="H982" s="2"/>
    </row>
    <row r="983" spans="1:8" x14ac:dyDescent="0.2">
      <c r="A983" s="52" t="str">
        <f t="shared" si="29"/>
        <v>300</v>
      </c>
      <c r="B983" s="4"/>
      <c r="C983" s="5"/>
      <c r="D983" s="5"/>
      <c r="E983" s="1"/>
      <c r="F983" s="1"/>
      <c r="G983" s="2"/>
      <c r="H983" s="2"/>
    </row>
    <row r="984" spans="1:8" x14ac:dyDescent="0.2">
      <c r="A984" s="52" t="str">
        <f t="shared" si="29"/>
        <v>300</v>
      </c>
      <c r="B984" s="4"/>
      <c r="C984" s="5"/>
      <c r="D984" s="5"/>
      <c r="E984" s="1"/>
      <c r="F984" s="1"/>
      <c r="G984" s="2"/>
      <c r="H984" s="2"/>
    </row>
    <row r="985" spans="1:8" x14ac:dyDescent="0.2">
      <c r="A985" s="54">
        <v>31</v>
      </c>
      <c r="B985" s="112"/>
      <c r="C985" s="113"/>
      <c r="D985" s="113"/>
      <c r="E985" s="113"/>
      <c r="F985" s="113"/>
      <c r="G985" s="113"/>
      <c r="H985" s="114"/>
    </row>
    <row r="986" spans="1:8" x14ac:dyDescent="0.2">
      <c r="A986" s="56" t="s">
        <v>0</v>
      </c>
      <c r="B986" s="57"/>
      <c r="C986" s="57"/>
      <c r="D986" s="57"/>
      <c r="E986" s="57"/>
      <c r="F986" s="57"/>
      <c r="G986" s="57"/>
      <c r="H986" s="57"/>
    </row>
    <row r="987" spans="1:8" x14ac:dyDescent="0.2">
      <c r="A987" s="52" t="str">
        <f>$A$985&amp;B987*100&amp;C987</f>
        <v>310</v>
      </c>
      <c r="B987" s="4"/>
      <c r="C987" s="5"/>
      <c r="D987" s="5"/>
      <c r="E987" s="1"/>
      <c r="F987" s="1"/>
      <c r="G987" s="2"/>
      <c r="H987" s="2"/>
    </row>
    <row r="988" spans="1:8" x14ac:dyDescent="0.2">
      <c r="A988" s="52" t="str">
        <f t="shared" ref="A988:A1016" si="30">$A$985&amp;B988*100&amp;C988</f>
        <v>310</v>
      </c>
      <c r="B988" s="4"/>
      <c r="C988" s="5"/>
      <c r="D988" s="5"/>
      <c r="E988" s="1"/>
      <c r="F988" s="1"/>
      <c r="G988" s="2"/>
      <c r="H988" s="2"/>
    </row>
    <row r="989" spans="1:8" x14ac:dyDescent="0.2">
      <c r="A989" s="52" t="str">
        <f t="shared" si="30"/>
        <v>310</v>
      </c>
      <c r="B989" s="4"/>
      <c r="C989" s="5"/>
      <c r="D989" s="5"/>
      <c r="E989" s="1"/>
      <c r="F989" s="1"/>
      <c r="G989" s="2"/>
      <c r="H989" s="2"/>
    </row>
    <row r="990" spans="1:8" x14ac:dyDescent="0.2">
      <c r="A990" s="52" t="str">
        <f t="shared" si="30"/>
        <v>310</v>
      </c>
      <c r="B990" s="4"/>
      <c r="C990" s="5"/>
      <c r="D990" s="5"/>
      <c r="E990" s="1"/>
      <c r="F990" s="1"/>
      <c r="G990" s="2"/>
      <c r="H990" s="2"/>
    </row>
    <row r="991" spans="1:8" x14ac:dyDescent="0.2">
      <c r="A991" s="52" t="str">
        <f t="shared" si="30"/>
        <v>310</v>
      </c>
      <c r="B991" s="4"/>
      <c r="C991" s="5"/>
      <c r="D991" s="5"/>
      <c r="E991" s="1"/>
      <c r="F991" s="1"/>
      <c r="G991" s="2"/>
      <c r="H991" s="2"/>
    </row>
    <row r="992" spans="1:8" x14ac:dyDescent="0.2">
      <c r="A992" s="52" t="str">
        <f t="shared" si="30"/>
        <v>310</v>
      </c>
      <c r="B992" s="4"/>
      <c r="C992" s="5"/>
      <c r="D992" s="5"/>
      <c r="E992" s="1"/>
      <c r="F992" s="1"/>
      <c r="G992" s="2"/>
      <c r="H992" s="2"/>
    </row>
    <row r="993" spans="1:8" x14ac:dyDescent="0.2">
      <c r="A993" s="52" t="str">
        <f t="shared" si="30"/>
        <v>310</v>
      </c>
      <c r="B993" s="4"/>
      <c r="C993" s="5"/>
      <c r="D993" s="5"/>
      <c r="E993" s="3"/>
      <c r="F993" s="1"/>
      <c r="G993" s="2"/>
      <c r="H993" s="58"/>
    </row>
    <row r="994" spans="1:8" x14ac:dyDescent="0.2">
      <c r="A994" s="52" t="str">
        <f t="shared" si="30"/>
        <v>310</v>
      </c>
      <c r="B994" s="4"/>
      <c r="C994" s="5"/>
      <c r="D994" s="5"/>
      <c r="E994" s="3"/>
      <c r="F994" s="1"/>
      <c r="G994" s="2"/>
      <c r="H994" s="58"/>
    </row>
    <row r="995" spans="1:8" x14ac:dyDescent="0.2">
      <c r="A995" s="52" t="str">
        <f t="shared" si="30"/>
        <v>310</v>
      </c>
      <c r="B995" s="4"/>
      <c r="C995" s="5"/>
      <c r="D995" s="5"/>
      <c r="E995" s="3"/>
      <c r="F995" s="1"/>
      <c r="G995" s="2"/>
      <c r="H995" s="58"/>
    </row>
    <row r="996" spans="1:8" x14ac:dyDescent="0.2">
      <c r="A996" s="52" t="str">
        <f t="shared" si="30"/>
        <v>310</v>
      </c>
      <c r="B996" s="4"/>
      <c r="C996" s="5"/>
      <c r="D996" s="5"/>
      <c r="E996" s="3"/>
      <c r="F996" s="1"/>
      <c r="G996" s="2"/>
      <c r="H996" s="58"/>
    </row>
    <row r="997" spans="1:8" x14ac:dyDescent="0.2">
      <c r="A997" s="52" t="str">
        <f t="shared" si="30"/>
        <v>310</v>
      </c>
      <c r="B997" s="4"/>
      <c r="C997" s="5"/>
      <c r="D997" s="5"/>
      <c r="E997" s="3"/>
      <c r="F997" s="1"/>
      <c r="G997" s="2"/>
      <c r="H997" s="58"/>
    </row>
    <row r="998" spans="1:8" x14ac:dyDescent="0.2">
      <c r="A998" s="52" t="str">
        <f t="shared" si="30"/>
        <v>310</v>
      </c>
      <c r="B998" s="4"/>
      <c r="C998" s="5"/>
      <c r="D998" s="5"/>
      <c r="E998" s="3"/>
      <c r="F998" s="1"/>
      <c r="G998" s="2"/>
      <c r="H998" s="58"/>
    </row>
    <row r="999" spans="1:8" x14ac:dyDescent="0.2">
      <c r="A999" s="52" t="str">
        <f t="shared" si="30"/>
        <v>310</v>
      </c>
      <c r="B999" s="4"/>
      <c r="C999" s="5"/>
      <c r="D999" s="5"/>
      <c r="E999" s="1"/>
      <c r="F999" s="1"/>
      <c r="G999" s="2"/>
      <c r="H999" s="2"/>
    </row>
    <row r="1000" spans="1:8" x14ac:dyDescent="0.2">
      <c r="A1000" s="52" t="str">
        <f t="shared" si="30"/>
        <v>310</v>
      </c>
      <c r="B1000" s="4"/>
      <c r="C1000" s="5"/>
      <c r="D1000" s="5"/>
      <c r="E1000" s="1"/>
      <c r="F1000" s="1"/>
      <c r="G1000" s="2"/>
      <c r="H1000" s="2"/>
    </row>
    <row r="1001" spans="1:8" x14ac:dyDescent="0.2">
      <c r="A1001" s="52" t="str">
        <f t="shared" si="30"/>
        <v>310</v>
      </c>
      <c r="B1001" s="4"/>
      <c r="C1001" s="5"/>
      <c r="D1001" s="5"/>
      <c r="E1001" s="1"/>
      <c r="F1001" s="1"/>
      <c r="G1001" s="2"/>
      <c r="H1001" s="2"/>
    </row>
    <row r="1002" spans="1:8" x14ac:dyDescent="0.2">
      <c r="A1002" s="52" t="str">
        <f t="shared" si="30"/>
        <v>310</v>
      </c>
      <c r="B1002" s="4"/>
      <c r="C1002" s="5"/>
      <c r="D1002" s="5"/>
      <c r="E1002" s="1"/>
      <c r="F1002" s="1"/>
      <c r="G1002" s="2"/>
      <c r="H1002" s="2"/>
    </row>
    <row r="1003" spans="1:8" x14ac:dyDescent="0.2">
      <c r="A1003" s="52" t="str">
        <f t="shared" si="30"/>
        <v>310</v>
      </c>
      <c r="B1003" s="4"/>
      <c r="C1003" s="5"/>
      <c r="D1003" s="5"/>
      <c r="E1003" s="1"/>
      <c r="F1003" s="1"/>
      <c r="G1003" s="2"/>
      <c r="H1003" s="2"/>
    </row>
    <row r="1004" spans="1:8" x14ac:dyDescent="0.2">
      <c r="A1004" s="52" t="str">
        <f t="shared" si="30"/>
        <v>310</v>
      </c>
      <c r="B1004" s="4"/>
      <c r="C1004" s="5"/>
      <c r="D1004" s="5"/>
      <c r="E1004" s="1"/>
      <c r="F1004" s="1"/>
      <c r="G1004" s="2"/>
      <c r="H1004" s="2"/>
    </row>
    <row r="1005" spans="1:8" x14ac:dyDescent="0.2">
      <c r="A1005" s="52" t="str">
        <f t="shared" si="30"/>
        <v>310</v>
      </c>
      <c r="B1005" s="4"/>
      <c r="C1005" s="5"/>
      <c r="D1005" s="5"/>
      <c r="E1005" s="3"/>
      <c r="F1005" s="1"/>
      <c r="G1005" s="2"/>
      <c r="H1005" s="58"/>
    </row>
    <row r="1006" spans="1:8" x14ac:dyDescent="0.2">
      <c r="A1006" s="52" t="str">
        <f t="shared" si="30"/>
        <v>310</v>
      </c>
      <c r="B1006" s="4"/>
      <c r="C1006" s="5"/>
      <c r="D1006" s="5"/>
      <c r="E1006" s="3"/>
      <c r="F1006" s="1"/>
      <c r="G1006" s="2"/>
      <c r="H1006" s="58"/>
    </row>
    <row r="1007" spans="1:8" x14ac:dyDescent="0.2">
      <c r="A1007" s="52" t="str">
        <f t="shared" si="30"/>
        <v>310</v>
      </c>
      <c r="B1007" s="4"/>
      <c r="C1007" s="5"/>
      <c r="D1007" s="5"/>
      <c r="E1007" s="3"/>
      <c r="F1007" s="1"/>
      <c r="G1007" s="2"/>
      <c r="H1007" s="58"/>
    </row>
    <row r="1008" spans="1:8" x14ac:dyDescent="0.2">
      <c r="A1008" s="52" t="str">
        <f t="shared" si="30"/>
        <v>310</v>
      </c>
      <c r="B1008" s="4"/>
      <c r="C1008" s="5"/>
      <c r="D1008" s="5"/>
      <c r="E1008" s="3"/>
      <c r="F1008" s="1"/>
      <c r="G1008" s="2"/>
      <c r="H1008" s="58"/>
    </row>
    <row r="1009" spans="1:8" x14ac:dyDescent="0.2">
      <c r="A1009" s="52" t="str">
        <f t="shared" si="30"/>
        <v>310</v>
      </c>
      <c r="B1009" s="4"/>
      <c r="C1009" s="5"/>
      <c r="D1009" s="78"/>
      <c r="E1009" s="77"/>
      <c r="F1009" s="75"/>
      <c r="G1009" s="76"/>
      <c r="H1009" s="58"/>
    </row>
    <row r="1010" spans="1:8" x14ac:dyDescent="0.2">
      <c r="A1010" s="52" t="str">
        <f t="shared" si="30"/>
        <v>310</v>
      </c>
      <c r="B1010" s="4"/>
      <c r="C1010" s="5"/>
      <c r="D1010" s="78"/>
      <c r="E1010" s="75"/>
      <c r="F1010" s="75"/>
      <c r="G1010" s="76"/>
      <c r="H1010" s="58"/>
    </row>
    <row r="1011" spans="1:8" x14ac:dyDescent="0.2">
      <c r="A1011" s="52" t="str">
        <f t="shared" si="30"/>
        <v>310</v>
      </c>
      <c r="B1011" s="4"/>
      <c r="C1011" s="5"/>
      <c r="D1011" s="78"/>
      <c r="E1011" s="77"/>
      <c r="F1011" s="75"/>
      <c r="G1011" s="76"/>
      <c r="H1011" s="2"/>
    </row>
    <row r="1012" spans="1:8" x14ac:dyDescent="0.2">
      <c r="A1012" s="52" t="str">
        <f t="shared" si="30"/>
        <v>310</v>
      </c>
      <c r="B1012" s="4"/>
      <c r="C1012" s="5"/>
      <c r="D1012" s="78"/>
      <c r="E1012" s="77"/>
      <c r="F1012" s="75"/>
      <c r="G1012" s="76"/>
      <c r="H1012" s="2"/>
    </row>
    <row r="1013" spans="1:8" x14ac:dyDescent="0.2">
      <c r="A1013" s="52" t="str">
        <f t="shared" si="30"/>
        <v>310</v>
      </c>
      <c r="B1013" s="4"/>
      <c r="C1013" s="5"/>
      <c r="D1013" s="78"/>
      <c r="E1013" s="77"/>
      <c r="F1013" s="75"/>
      <c r="G1013" s="76"/>
      <c r="H1013" s="2"/>
    </row>
    <row r="1014" spans="1:8" x14ac:dyDescent="0.2">
      <c r="A1014" s="52" t="str">
        <f t="shared" si="30"/>
        <v>310</v>
      </c>
      <c r="B1014" s="4"/>
      <c r="C1014" s="5"/>
      <c r="D1014" s="78"/>
      <c r="E1014" s="77"/>
      <c r="F1014" s="75"/>
      <c r="G1014" s="76"/>
      <c r="H1014" s="2"/>
    </row>
    <row r="1015" spans="1:8" x14ac:dyDescent="0.2">
      <c r="A1015" s="52" t="str">
        <f t="shared" si="30"/>
        <v>310</v>
      </c>
      <c r="B1015" s="4"/>
      <c r="C1015" s="5"/>
      <c r="D1015" s="78"/>
      <c r="E1015" s="77"/>
      <c r="F1015" s="75"/>
      <c r="G1015" s="76"/>
      <c r="H1015" s="2"/>
    </row>
    <row r="1016" spans="1:8" x14ac:dyDescent="0.2">
      <c r="A1016" s="52" t="str">
        <f t="shared" si="30"/>
        <v>310</v>
      </c>
      <c r="B1016" s="4"/>
      <c r="C1016" s="5"/>
      <c r="D1016" s="78"/>
      <c r="E1016" s="75"/>
      <c r="F1016" s="75"/>
      <c r="G1016" s="76"/>
      <c r="H1016" s="2"/>
    </row>
    <row r="1017" spans="1:8" x14ac:dyDescent="0.2">
      <c r="A1017" s="54">
        <v>32</v>
      </c>
      <c r="B1017" s="111"/>
      <c r="C1017" s="111"/>
      <c r="D1017" s="111"/>
      <c r="E1017" s="111"/>
      <c r="F1017" s="111"/>
      <c r="G1017" s="111"/>
      <c r="H1017" s="111"/>
    </row>
    <row r="1018" spans="1:8" x14ac:dyDescent="0.2">
      <c r="A1018" s="56" t="s">
        <v>0</v>
      </c>
      <c r="B1018" s="57"/>
      <c r="C1018" s="57"/>
      <c r="D1018" s="57"/>
      <c r="E1018" s="57"/>
      <c r="F1018" s="57"/>
      <c r="G1018" s="57"/>
      <c r="H1018" s="57"/>
    </row>
    <row r="1019" spans="1:8" x14ac:dyDescent="0.2">
      <c r="A1019" s="52" t="str">
        <f>$A$1017&amp;B1019*100&amp;C1019</f>
        <v>320</v>
      </c>
      <c r="B1019" s="4"/>
      <c r="C1019" s="5"/>
      <c r="D1019" s="5"/>
      <c r="E1019" s="1"/>
      <c r="F1019" s="1"/>
      <c r="G1019" s="2"/>
      <c r="H1019" s="2"/>
    </row>
    <row r="1020" spans="1:8" x14ac:dyDescent="0.2">
      <c r="A1020" s="52" t="str">
        <f t="shared" ref="A1020:A1048" si="31">$A$1017&amp;B1020*100&amp;C1020</f>
        <v>320</v>
      </c>
      <c r="B1020" s="4"/>
      <c r="C1020" s="5"/>
      <c r="D1020" s="5"/>
      <c r="E1020" s="1"/>
      <c r="F1020" s="1"/>
      <c r="G1020" s="2"/>
      <c r="H1020" s="2"/>
    </row>
    <row r="1021" spans="1:8" x14ac:dyDescent="0.2">
      <c r="A1021" s="52" t="str">
        <f t="shared" si="31"/>
        <v>320</v>
      </c>
      <c r="B1021" s="4"/>
      <c r="C1021" s="5"/>
      <c r="D1021" s="5"/>
      <c r="E1021" s="1"/>
      <c r="F1021" s="1"/>
      <c r="G1021" s="2"/>
      <c r="H1021" s="2"/>
    </row>
    <row r="1022" spans="1:8" x14ac:dyDescent="0.2">
      <c r="A1022" s="52" t="str">
        <f t="shared" si="31"/>
        <v>320</v>
      </c>
      <c r="B1022" s="4"/>
      <c r="C1022" s="5"/>
      <c r="D1022" s="5"/>
      <c r="E1022" s="1"/>
      <c r="F1022" s="1"/>
      <c r="G1022" s="2"/>
      <c r="H1022" s="2"/>
    </row>
    <row r="1023" spans="1:8" x14ac:dyDescent="0.2">
      <c r="A1023" s="52" t="str">
        <f t="shared" si="31"/>
        <v>320</v>
      </c>
      <c r="B1023" s="4"/>
      <c r="C1023" s="5"/>
      <c r="D1023" s="5"/>
      <c r="E1023" s="1"/>
      <c r="F1023" s="1"/>
      <c r="G1023" s="2"/>
      <c r="H1023" s="2"/>
    </row>
    <row r="1024" spans="1:8" x14ac:dyDescent="0.2">
      <c r="A1024" s="52" t="str">
        <f t="shared" si="31"/>
        <v>320</v>
      </c>
      <c r="B1024" s="4"/>
      <c r="C1024" s="5"/>
      <c r="D1024" s="5"/>
      <c r="E1024" s="1"/>
      <c r="F1024" s="1"/>
      <c r="G1024" s="2"/>
      <c r="H1024" s="2"/>
    </row>
    <row r="1025" spans="1:8" x14ac:dyDescent="0.2">
      <c r="A1025" s="52" t="str">
        <f t="shared" si="31"/>
        <v>320</v>
      </c>
      <c r="B1025" s="4"/>
      <c r="C1025" s="5"/>
      <c r="D1025" s="5"/>
      <c r="E1025" s="3"/>
      <c r="F1025" s="77"/>
      <c r="G1025" s="76"/>
      <c r="H1025" s="58"/>
    </row>
    <row r="1026" spans="1:8" x14ac:dyDescent="0.2">
      <c r="A1026" s="52" t="str">
        <f t="shared" si="31"/>
        <v>320</v>
      </c>
      <c r="B1026" s="4"/>
      <c r="C1026" s="5"/>
      <c r="D1026" s="5"/>
      <c r="E1026" s="3"/>
      <c r="F1026" s="77"/>
      <c r="G1026" s="76"/>
      <c r="H1026" s="58"/>
    </row>
    <row r="1027" spans="1:8" x14ac:dyDescent="0.2">
      <c r="A1027" s="52" t="str">
        <f t="shared" si="31"/>
        <v>320</v>
      </c>
      <c r="B1027" s="4"/>
      <c r="C1027" s="5"/>
      <c r="D1027" s="5"/>
      <c r="E1027" s="3"/>
      <c r="F1027" s="77"/>
      <c r="G1027" s="76"/>
      <c r="H1027" s="58"/>
    </row>
    <row r="1028" spans="1:8" x14ac:dyDescent="0.2">
      <c r="A1028" s="52" t="str">
        <f t="shared" si="31"/>
        <v>320</v>
      </c>
      <c r="B1028" s="4"/>
      <c r="C1028" s="5"/>
      <c r="D1028" s="5"/>
      <c r="E1028" s="3"/>
      <c r="F1028" s="77"/>
      <c r="G1028" s="76"/>
      <c r="H1028" s="58"/>
    </row>
    <row r="1029" spans="1:8" x14ac:dyDescent="0.2">
      <c r="A1029" s="52" t="str">
        <f t="shared" si="31"/>
        <v>320</v>
      </c>
      <c r="B1029" s="4"/>
      <c r="C1029" s="5"/>
      <c r="D1029" s="5"/>
      <c r="E1029" s="3"/>
      <c r="F1029" s="77"/>
      <c r="G1029" s="76"/>
      <c r="H1029" s="58"/>
    </row>
    <row r="1030" spans="1:8" x14ac:dyDescent="0.2">
      <c r="A1030" s="52" t="str">
        <f t="shared" si="31"/>
        <v>320</v>
      </c>
      <c r="B1030" s="4"/>
      <c r="C1030" s="5"/>
      <c r="D1030" s="5"/>
      <c r="E1030" s="3"/>
      <c r="F1030" s="77"/>
      <c r="G1030" s="76"/>
      <c r="H1030" s="58"/>
    </row>
    <row r="1031" spans="1:8" x14ac:dyDescent="0.2">
      <c r="A1031" s="52" t="str">
        <f t="shared" si="31"/>
        <v>320</v>
      </c>
      <c r="B1031" s="4"/>
      <c r="C1031" s="5"/>
      <c r="D1031" s="5"/>
      <c r="E1031" s="1"/>
      <c r="F1031" s="77"/>
      <c r="G1031" s="76"/>
      <c r="H1031" s="2"/>
    </row>
    <row r="1032" spans="1:8" x14ac:dyDescent="0.2">
      <c r="A1032" s="52" t="str">
        <f t="shared" si="31"/>
        <v>320</v>
      </c>
      <c r="B1032" s="4"/>
      <c r="C1032" s="5"/>
      <c r="D1032" s="5"/>
      <c r="E1032" s="1"/>
      <c r="F1032" s="77"/>
      <c r="G1032" s="76"/>
      <c r="H1032" s="2"/>
    </row>
    <row r="1033" spans="1:8" x14ac:dyDescent="0.2">
      <c r="A1033" s="52" t="str">
        <f t="shared" si="31"/>
        <v>320</v>
      </c>
      <c r="B1033" s="4"/>
      <c r="C1033" s="5"/>
      <c r="D1033" s="5"/>
      <c r="E1033" s="1"/>
      <c r="F1033" s="77"/>
      <c r="G1033" s="76"/>
      <c r="H1033" s="2"/>
    </row>
    <row r="1034" spans="1:8" x14ac:dyDescent="0.2">
      <c r="A1034" s="52" t="str">
        <f t="shared" si="31"/>
        <v>320</v>
      </c>
      <c r="B1034" s="4"/>
      <c r="C1034" s="5"/>
      <c r="D1034" s="5"/>
      <c r="E1034" s="1"/>
      <c r="F1034" s="77"/>
      <c r="G1034" s="76"/>
      <c r="H1034" s="2"/>
    </row>
    <row r="1035" spans="1:8" x14ac:dyDescent="0.2">
      <c r="A1035" s="52" t="str">
        <f t="shared" si="31"/>
        <v>320</v>
      </c>
      <c r="B1035" s="4"/>
      <c r="C1035" s="5"/>
      <c r="D1035" s="5"/>
      <c r="E1035" s="1"/>
      <c r="F1035" s="77"/>
      <c r="G1035" s="76"/>
      <c r="H1035" s="2"/>
    </row>
    <row r="1036" spans="1:8" x14ac:dyDescent="0.2">
      <c r="A1036" s="52" t="str">
        <f t="shared" si="31"/>
        <v>320</v>
      </c>
      <c r="B1036" s="4"/>
      <c r="C1036" s="5"/>
      <c r="D1036" s="5"/>
      <c r="E1036" s="1"/>
      <c r="F1036" s="77"/>
      <c r="G1036" s="76"/>
      <c r="H1036" s="2"/>
    </row>
    <row r="1037" spans="1:8" x14ac:dyDescent="0.2">
      <c r="A1037" s="52" t="str">
        <f t="shared" si="31"/>
        <v>320</v>
      </c>
      <c r="B1037" s="4"/>
      <c r="C1037" s="5"/>
      <c r="D1037" s="5"/>
      <c r="E1037" s="3"/>
      <c r="F1037" s="77"/>
      <c r="G1037" s="76"/>
      <c r="H1037" s="58"/>
    </row>
    <row r="1038" spans="1:8" x14ac:dyDescent="0.2">
      <c r="A1038" s="52" t="str">
        <f t="shared" si="31"/>
        <v>320</v>
      </c>
      <c r="B1038" s="4"/>
      <c r="C1038" s="5"/>
      <c r="D1038" s="5"/>
      <c r="E1038" s="3"/>
      <c r="F1038" s="77"/>
      <c r="G1038" s="76"/>
      <c r="H1038" s="58"/>
    </row>
    <row r="1039" spans="1:8" x14ac:dyDescent="0.2">
      <c r="A1039" s="52" t="str">
        <f t="shared" si="31"/>
        <v>320</v>
      </c>
      <c r="B1039" s="4"/>
      <c r="C1039" s="5"/>
      <c r="D1039" s="5"/>
      <c r="E1039" s="3"/>
      <c r="F1039" s="77"/>
      <c r="G1039" s="76"/>
      <c r="H1039" s="58"/>
    </row>
    <row r="1040" spans="1:8" x14ac:dyDescent="0.2">
      <c r="A1040" s="52" t="str">
        <f t="shared" si="31"/>
        <v>320</v>
      </c>
      <c r="B1040" s="4"/>
      <c r="C1040" s="5"/>
      <c r="D1040" s="5"/>
      <c r="E1040" s="3"/>
      <c r="F1040" s="77"/>
      <c r="G1040" s="76"/>
      <c r="H1040" s="58"/>
    </row>
    <row r="1041" spans="1:8" x14ac:dyDescent="0.2">
      <c r="A1041" s="52" t="str">
        <f t="shared" si="31"/>
        <v>320</v>
      </c>
      <c r="B1041" s="4"/>
      <c r="C1041" s="5"/>
      <c r="D1041" s="78"/>
      <c r="E1041" s="77"/>
      <c r="F1041" s="77"/>
      <c r="G1041" s="76"/>
      <c r="H1041" s="58"/>
    </row>
    <row r="1042" spans="1:8" x14ac:dyDescent="0.2">
      <c r="A1042" s="52" t="str">
        <f t="shared" si="31"/>
        <v>320</v>
      </c>
      <c r="B1042" s="4"/>
      <c r="C1042" s="5"/>
      <c r="D1042" s="78"/>
      <c r="E1042" s="77"/>
      <c r="F1042" s="77"/>
      <c r="G1042" s="76"/>
      <c r="H1042" s="58"/>
    </row>
    <row r="1043" spans="1:8" x14ac:dyDescent="0.2">
      <c r="A1043" s="52" t="str">
        <f t="shared" si="31"/>
        <v>320</v>
      </c>
      <c r="B1043" s="4"/>
      <c r="C1043" s="5"/>
      <c r="D1043" s="78"/>
      <c r="E1043" s="77"/>
      <c r="F1043" s="77"/>
      <c r="G1043" s="76"/>
      <c r="H1043" s="2"/>
    </row>
    <row r="1044" spans="1:8" x14ac:dyDescent="0.2">
      <c r="A1044" s="52" t="str">
        <f t="shared" si="31"/>
        <v>320</v>
      </c>
      <c r="B1044" s="4"/>
      <c r="C1044" s="5"/>
      <c r="D1044" s="78"/>
      <c r="E1044" s="77"/>
      <c r="F1044" s="77"/>
      <c r="G1044" s="76"/>
      <c r="H1044" s="2"/>
    </row>
    <row r="1045" spans="1:8" x14ac:dyDescent="0.2">
      <c r="A1045" s="52" t="str">
        <f t="shared" si="31"/>
        <v>320</v>
      </c>
      <c r="B1045" s="4"/>
      <c r="C1045" s="5"/>
      <c r="D1045" s="78"/>
      <c r="E1045" s="77"/>
      <c r="F1045" s="77"/>
      <c r="G1045" s="76"/>
      <c r="H1045" s="2"/>
    </row>
    <row r="1046" spans="1:8" x14ac:dyDescent="0.2">
      <c r="A1046" s="52" t="str">
        <f t="shared" si="31"/>
        <v>320</v>
      </c>
      <c r="B1046" s="4"/>
      <c r="C1046" s="5"/>
      <c r="D1046" s="78"/>
      <c r="E1046" s="77"/>
      <c r="F1046" s="77"/>
      <c r="G1046" s="76"/>
      <c r="H1046" s="2"/>
    </row>
    <row r="1047" spans="1:8" x14ac:dyDescent="0.2">
      <c r="A1047" s="52" t="str">
        <f t="shared" si="31"/>
        <v>320</v>
      </c>
      <c r="B1047" s="4"/>
      <c r="C1047" s="5"/>
      <c r="D1047" s="78"/>
      <c r="E1047" s="77"/>
      <c r="F1047" s="77"/>
      <c r="G1047" s="76"/>
      <c r="H1047" s="2"/>
    </row>
    <row r="1048" spans="1:8" x14ac:dyDescent="0.2">
      <c r="A1048" s="52" t="str">
        <f t="shared" si="31"/>
        <v>320</v>
      </c>
      <c r="B1048" s="4"/>
      <c r="C1048" s="5"/>
      <c r="D1048" s="78"/>
      <c r="E1048" s="77"/>
      <c r="F1048" s="77"/>
      <c r="G1048" s="76"/>
      <c r="H1048" s="2"/>
    </row>
    <row r="1049" spans="1:8" x14ac:dyDescent="0.2">
      <c r="A1049" s="54">
        <v>33</v>
      </c>
      <c r="B1049" s="111"/>
      <c r="C1049" s="111"/>
      <c r="D1049" s="111"/>
      <c r="E1049" s="111"/>
      <c r="F1049" s="111"/>
      <c r="G1049" s="111"/>
      <c r="H1049" s="111"/>
    </row>
    <row r="1050" spans="1:8" x14ac:dyDescent="0.2">
      <c r="A1050" s="56" t="s">
        <v>0</v>
      </c>
      <c r="B1050" s="57"/>
      <c r="C1050" s="57"/>
      <c r="D1050" s="57"/>
      <c r="E1050" s="57"/>
      <c r="F1050" s="57"/>
      <c r="G1050" s="57"/>
      <c r="H1050" s="57"/>
    </row>
    <row r="1051" spans="1:8" x14ac:dyDescent="0.2">
      <c r="A1051" s="52" t="str">
        <f>$A$1049&amp;B1051*100&amp;C1051</f>
        <v>330</v>
      </c>
      <c r="B1051" s="4"/>
      <c r="C1051" s="5"/>
      <c r="D1051" s="5"/>
      <c r="E1051" s="1"/>
      <c r="F1051" s="1"/>
      <c r="G1051" s="2"/>
      <c r="H1051" s="2"/>
    </row>
    <row r="1052" spans="1:8" x14ac:dyDescent="0.2">
      <c r="A1052" s="52" t="str">
        <f t="shared" ref="A1052:A1080" si="32">$A$1049&amp;B1052*100&amp;C1052</f>
        <v>330</v>
      </c>
      <c r="B1052" s="4"/>
      <c r="C1052" s="5"/>
      <c r="D1052" s="5"/>
      <c r="E1052" s="1"/>
      <c r="F1052" s="1"/>
      <c r="G1052" s="2"/>
      <c r="H1052" s="2"/>
    </row>
    <row r="1053" spans="1:8" x14ac:dyDescent="0.2">
      <c r="A1053" s="52" t="str">
        <f t="shared" si="32"/>
        <v>330</v>
      </c>
      <c r="B1053" s="4"/>
      <c r="C1053" s="5"/>
      <c r="D1053" s="5"/>
      <c r="E1053" s="1"/>
      <c r="F1053" s="1"/>
      <c r="G1053" s="2"/>
      <c r="H1053" s="2"/>
    </row>
    <row r="1054" spans="1:8" x14ac:dyDescent="0.2">
      <c r="A1054" s="52" t="str">
        <f t="shared" si="32"/>
        <v>330</v>
      </c>
      <c r="B1054" s="4"/>
      <c r="C1054" s="5"/>
      <c r="D1054" s="5"/>
      <c r="E1054" s="1"/>
      <c r="F1054" s="1"/>
      <c r="G1054" s="2"/>
      <c r="H1054" s="2"/>
    </row>
    <row r="1055" spans="1:8" x14ac:dyDescent="0.2">
      <c r="A1055" s="52" t="str">
        <f t="shared" si="32"/>
        <v>330</v>
      </c>
      <c r="B1055" s="4"/>
      <c r="C1055" s="5"/>
      <c r="D1055" s="5"/>
      <c r="E1055" s="1"/>
      <c r="F1055" s="1"/>
      <c r="G1055" s="2"/>
      <c r="H1055" s="2"/>
    </row>
    <row r="1056" spans="1:8" x14ac:dyDescent="0.2">
      <c r="A1056" s="52" t="str">
        <f t="shared" si="32"/>
        <v>330</v>
      </c>
      <c r="B1056" s="4"/>
      <c r="C1056" s="5"/>
      <c r="D1056" s="5"/>
      <c r="E1056" s="1"/>
      <c r="F1056" s="1"/>
      <c r="G1056" s="2"/>
      <c r="H1056" s="2"/>
    </row>
    <row r="1057" spans="1:8" x14ac:dyDescent="0.2">
      <c r="A1057" s="52" t="str">
        <f t="shared" si="32"/>
        <v>330</v>
      </c>
      <c r="B1057" s="4"/>
      <c r="C1057" s="5"/>
      <c r="D1057" s="5"/>
      <c r="E1057" s="3"/>
      <c r="F1057" s="1"/>
      <c r="G1057" s="2"/>
      <c r="H1057" s="58"/>
    </row>
    <row r="1058" spans="1:8" x14ac:dyDescent="0.2">
      <c r="A1058" s="52" t="str">
        <f t="shared" si="32"/>
        <v>330</v>
      </c>
      <c r="B1058" s="4"/>
      <c r="C1058" s="5"/>
      <c r="D1058" s="5"/>
      <c r="E1058" s="3"/>
      <c r="F1058" s="1"/>
      <c r="G1058" s="2"/>
      <c r="H1058" s="58"/>
    </row>
    <row r="1059" spans="1:8" x14ac:dyDescent="0.2">
      <c r="A1059" s="52" t="str">
        <f t="shared" si="32"/>
        <v>330</v>
      </c>
      <c r="B1059" s="4"/>
      <c r="C1059" s="5"/>
      <c r="D1059" s="5"/>
      <c r="E1059" s="3"/>
      <c r="F1059" s="1"/>
      <c r="G1059" s="2"/>
      <c r="H1059" s="58"/>
    </row>
    <row r="1060" spans="1:8" x14ac:dyDescent="0.2">
      <c r="A1060" s="52" t="str">
        <f t="shared" si="32"/>
        <v>330</v>
      </c>
      <c r="B1060" s="4"/>
      <c r="C1060" s="5"/>
      <c r="D1060" s="5"/>
      <c r="E1060" s="3"/>
      <c r="F1060" s="1"/>
      <c r="G1060" s="2"/>
      <c r="H1060" s="58"/>
    </row>
    <row r="1061" spans="1:8" x14ac:dyDescent="0.2">
      <c r="A1061" s="52" t="str">
        <f t="shared" si="32"/>
        <v>330</v>
      </c>
      <c r="B1061" s="4"/>
      <c r="C1061" s="5"/>
      <c r="D1061" s="5"/>
      <c r="E1061" s="3"/>
      <c r="F1061" s="1"/>
      <c r="G1061" s="2"/>
      <c r="H1061" s="58"/>
    </row>
    <row r="1062" spans="1:8" x14ac:dyDescent="0.2">
      <c r="A1062" s="52" t="str">
        <f t="shared" si="32"/>
        <v>330</v>
      </c>
      <c r="B1062" s="4"/>
      <c r="C1062" s="5"/>
      <c r="D1062" s="5"/>
      <c r="E1062" s="3"/>
      <c r="F1062" s="1"/>
      <c r="G1062" s="2"/>
      <c r="H1062" s="58"/>
    </row>
    <row r="1063" spans="1:8" x14ac:dyDescent="0.2">
      <c r="A1063" s="52" t="str">
        <f t="shared" si="32"/>
        <v>330</v>
      </c>
      <c r="B1063" s="4"/>
      <c r="C1063" s="5"/>
      <c r="D1063" s="5"/>
      <c r="E1063" s="1"/>
      <c r="F1063" s="1"/>
      <c r="G1063" s="2"/>
      <c r="H1063" s="2"/>
    </row>
    <row r="1064" spans="1:8" x14ac:dyDescent="0.2">
      <c r="A1064" s="52" t="str">
        <f t="shared" si="32"/>
        <v>330</v>
      </c>
      <c r="B1064" s="4"/>
      <c r="C1064" s="5"/>
      <c r="D1064" s="5"/>
      <c r="E1064" s="1"/>
      <c r="F1064" s="1"/>
      <c r="G1064" s="2"/>
      <c r="H1064" s="2"/>
    </row>
    <row r="1065" spans="1:8" x14ac:dyDescent="0.2">
      <c r="A1065" s="52" t="str">
        <f t="shared" si="32"/>
        <v>330</v>
      </c>
      <c r="B1065" s="4"/>
      <c r="C1065" s="5"/>
      <c r="D1065" s="5"/>
      <c r="E1065" s="1"/>
      <c r="F1065" s="1"/>
      <c r="G1065" s="2"/>
      <c r="H1065" s="2"/>
    </row>
    <row r="1066" spans="1:8" x14ac:dyDescent="0.2">
      <c r="A1066" s="52" t="str">
        <f t="shared" si="32"/>
        <v>330</v>
      </c>
      <c r="B1066" s="4"/>
      <c r="C1066" s="5"/>
      <c r="D1066" s="5"/>
      <c r="E1066" s="1"/>
      <c r="F1066" s="1"/>
      <c r="G1066" s="2"/>
      <c r="H1066" s="2"/>
    </row>
    <row r="1067" spans="1:8" x14ac:dyDescent="0.2">
      <c r="A1067" s="52" t="str">
        <f t="shared" si="32"/>
        <v>330</v>
      </c>
      <c r="B1067" s="4"/>
      <c r="C1067" s="5"/>
      <c r="D1067" s="5"/>
      <c r="E1067" s="1"/>
      <c r="F1067" s="1"/>
      <c r="G1067" s="2"/>
      <c r="H1067" s="2"/>
    </row>
    <row r="1068" spans="1:8" x14ac:dyDescent="0.2">
      <c r="A1068" s="52" t="str">
        <f t="shared" si="32"/>
        <v>330</v>
      </c>
      <c r="B1068" s="4"/>
      <c r="C1068" s="5"/>
      <c r="D1068" s="5"/>
      <c r="E1068" s="1"/>
      <c r="F1068" s="1"/>
      <c r="G1068" s="2"/>
      <c r="H1068" s="2"/>
    </row>
    <row r="1069" spans="1:8" x14ac:dyDescent="0.2">
      <c r="A1069" s="52" t="str">
        <f t="shared" si="32"/>
        <v>330</v>
      </c>
      <c r="B1069" s="4"/>
      <c r="C1069" s="5"/>
      <c r="E1069" s="77"/>
      <c r="F1069" s="75"/>
      <c r="G1069" s="76"/>
      <c r="H1069" s="58"/>
    </row>
    <row r="1070" spans="1:8" x14ac:dyDescent="0.2">
      <c r="A1070" s="52" t="str">
        <f t="shared" si="32"/>
        <v>330</v>
      </c>
      <c r="B1070" s="4"/>
      <c r="C1070" s="5"/>
      <c r="D1070" s="5"/>
      <c r="E1070" s="3"/>
      <c r="F1070" s="1"/>
      <c r="G1070" s="2"/>
      <c r="H1070" s="58"/>
    </row>
    <row r="1071" spans="1:8" x14ac:dyDescent="0.2">
      <c r="A1071" s="52" t="str">
        <f t="shared" si="32"/>
        <v>330</v>
      </c>
      <c r="B1071" s="4"/>
      <c r="C1071" s="5"/>
      <c r="D1071" s="5"/>
      <c r="E1071" s="3"/>
      <c r="F1071" s="1"/>
      <c r="G1071" s="2"/>
      <c r="H1071" s="58"/>
    </row>
    <row r="1072" spans="1:8" x14ac:dyDescent="0.2">
      <c r="A1072" s="52" t="str">
        <f t="shared" si="32"/>
        <v>330</v>
      </c>
      <c r="B1072" s="4"/>
      <c r="C1072" s="5"/>
      <c r="D1072" s="5"/>
      <c r="E1072" s="3"/>
      <c r="F1072" s="1"/>
      <c r="G1072" s="2"/>
      <c r="H1072" s="58"/>
    </row>
    <row r="1073" spans="1:8" x14ac:dyDescent="0.2">
      <c r="A1073" s="52" t="str">
        <f t="shared" si="32"/>
        <v>330</v>
      </c>
      <c r="B1073" s="4"/>
      <c r="C1073" s="5"/>
      <c r="D1073" s="78"/>
      <c r="E1073" s="77"/>
      <c r="F1073" s="75"/>
      <c r="G1073" s="76"/>
      <c r="H1073" s="58"/>
    </row>
    <row r="1074" spans="1:8" x14ac:dyDescent="0.2">
      <c r="A1074" s="52" t="str">
        <f t="shared" si="32"/>
        <v>330</v>
      </c>
      <c r="B1074" s="4"/>
      <c r="C1074" s="5"/>
      <c r="D1074" s="78"/>
      <c r="E1074" s="75"/>
      <c r="F1074" s="75"/>
      <c r="G1074" s="76"/>
      <c r="H1074" s="58"/>
    </row>
    <row r="1075" spans="1:8" x14ac:dyDescent="0.2">
      <c r="A1075" s="52" t="str">
        <f t="shared" si="32"/>
        <v>330</v>
      </c>
      <c r="B1075" s="4"/>
      <c r="C1075" s="5"/>
      <c r="D1075" s="78"/>
      <c r="E1075" s="77"/>
      <c r="F1075" s="75"/>
      <c r="G1075" s="76"/>
      <c r="H1075" s="2"/>
    </row>
    <row r="1076" spans="1:8" x14ac:dyDescent="0.2">
      <c r="A1076" s="52" t="str">
        <f t="shared" si="32"/>
        <v>330</v>
      </c>
      <c r="B1076" s="4"/>
      <c r="C1076" s="5"/>
      <c r="D1076" s="78"/>
      <c r="E1076" s="77"/>
      <c r="F1076" s="75"/>
      <c r="G1076" s="76"/>
      <c r="H1076" s="2"/>
    </row>
    <row r="1077" spans="1:8" x14ac:dyDescent="0.2">
      <c r="A1077" s="52" t="str">
        <f t="shared" si="32"/>
        <v>330</v>
      </c>
      <c r="B1077" s="4"/>
      <c r="C1077" s="5"/>
      <c r="D1077" s="78"/>
      <c r="E1077" s="77"/>
      <c r="F1077" s="75"/>
      <c r="G1077" s="76"/>
      <c r="H1077" s="2"/>
    </row>
    <row r="1078" spans="1:8" x14ac:dyDescent="0.2">
      <c r="A1078" s="52" t="str">
        <f t="shared" si="32"/>
        <v>330</v>
      </c>
      <c r="B1078" s="4"/>
      <c r="C1078" s="5"/>
      <c r="D1078" s="78"/>
      <c r="E1078" s="77"/>
      <c r="F1078" s="75"/>
      <c r="G1078" s="76"/>
      <c r="H1078" s="2"/>
    </row>
    <row r="1079" spans="1:8" x14ac:dyDescent="0.2">
      <c r="A1079" s="52" t="str">
        <f t="shared" si="32"/>
        <v>330</v>
      </c>
      <c r="B1079" s="4"/>
      <c r="C1079" s="5"/>
      <c r="D1079" s="78"/>
      <c r="E1079" s="77"/>
      <c r="F1079" s="75"/>
      <c r="G1079" s="76"/>
      <c r="H1079" s="2"/>
    </row>
    <row r="1080" spans="1:8" x14ac:dyDescent="0.2">
      <c r="A1080" s="52" t="str">
        <f t="shared" si="32"/>
        <v>330</v>
      </c>
      <c r="B1080" s="4"/>
      <c r="C1080" s="5"/>
      <c r="D1080" s="5"/>
      <c r="E1080" s="1"/>
      <c r="F1080" s="1"/>
      <c r="G1080" s="2"/>
      <c r="H1080" s="2"/>
    </row>
    <row r="1081" spans="1:8" x14ac:dyDescent="0.2">
      <c r="A1081" s="54">
        <v>34</v>
      </c>
      <c r="B1081" s="111"/>
      <c r="C1081" s="111"/>
      <c r="D1081" s="111"/>
      <c r="E1081" s="111"/>
      <c r="F1081" s="111"/>
      <c r="G1081" s="111"/>
      <c r="H1081" s="111"/>
    </row>
    <row r="1082" spans="1:8" x14ac:dyDescent="0.2">
      <c r="A1082" s="56" t="s">
        <v>0</v>
      </c>
      <c r="B1082" s="57"/>
      <c r="C1082" s="57"/>
      <c r="D1082" s="57"/>
      <c r="E1082" s="57"/>
      <c r="F1082" s="57"/>
      <c r="G1082" s="57"/>
      <c r="H1082" s="57"/>
    </row>
    <row r="1083" spans="1:8" x14ac:dyDescent="0.2">
      <c r="A1083" s="52" t="str">
        <f>$A$1081&amp;B1083*100&amp;C1083</f>
        <v>340</v>
      </c>
      <c r="B1083" s="4"/>
      <c r="C1083" s="5"/>
      <c r="D1083" s="5"/>
      <c r="E1083" s="1"/>
      <c r="F1083" s="1"/>
      <c r="G1083" s="2"/>
      <c r="H1083" s="2"/>
    </row>
    <row r="1084" spans="1:8" x14ac:dyDescent="0.2">
      <c r="A1084" s="52" t="str">
        <f t="shared" ref="A1084:A1112" si="33">$A$1081&amp;B1084*100&amp;C1084</f>
        <v>340</v>
      </c>
      <c r="B1084" s="4"/>
      <c r="C1084" s="5"/>
      <c r="D1084" s="5"/>
      <c r="E1084" s="1"/>
      <c r="F1084" s="1"/>
      <c r="G1084" s="2"/>
      <c r="H1084" s="2"/>
    </row>
    <row r="1085" spans="1:8" x14ac:dyDescent="0.2">
      <c r="A1085" s="52" t="str">
        <f t="shared" si="33"/>
        <v>340</v>
      </c>
      <c r="B1085" s="4"/>
      <c r="C1085" s="5"/>
      <c r="D1085" s="5"/>
      <c r="E1085" s="1"/>
      <c r="F1085" s="1"/>
      <c r="G1085" s="2"/>
      <c r="H1085" s="2"/>
    </row>
    <row r="1086" spans="1:8" x14ac:dyDescent="0.2">
      <c r="A1086" s="52" t="str">
        <f t="shared" si="33"/>
        <v>340</v>
      </c>
      <c r="B1086" s="4"/>
      <c r="C1086" s="5"/>
      <c r="D1086" s="5"/>
      <c r="E1086" s="1"/>
      <c r="F1086" s="1"/>
      <c r="G1086" s="2"/>
      <c r="H1086" s="2"/>
    </row>
    <row r="1087" spans="1:8" x14ac:dyDescent="0.2">
      <c r="A1087" s="52" t="str">
        <f t="shared" si="33"/>
        <v>340</v>
      </c>
      <c r="B1087" s="4"/>
      <c r="C1087" s="5"/>
      <c r="D1087" s="5"/>
      <c r="E1087" s="1"/>
      <c r="F1087" s="1"/>
      <c r="G1087" s="2"/>
      <c r="H1087" s="2"/>
    </row>
    <row r="1088" spans="1:8" x14ac:dyDescent="0.2">
      <c r="A1088" s="52" t="str">
        <f t="shared" si="33"/>
        <v>340</v>
      </c>
      <c r="B1088" s="4"/>
      <c r="C1088" s="5"/>
      <c r="D1088" s="5"/>
      <c r="E1088" s="1"/>
      <c r="F1088" s="1"/>
      <c r="G1088" s="2"/>
      <c r="H1088" s="2"/>
    </row>
    <row r="1089" spans="1:8" x14ac:dyDescent="0.2">
      <c r="A1089" s="52" t="str">
        <f t="shared" si="33"/>
        <v>340</v>
      </c>
      <c r="B1089" s="4"/>
      <c r="C1089" s="5"/>
      <c r="D1089" s="5"/>
      <c r="E1089" s="3"/>
      <c r="F1089" s="1"/>
      <c r="G1089" s="2"/>
      <c r="H1089" s="58"/>
    </row>
    <row r="1090" spans="1:8" x14ac:dyDescent="0.2">
      <c r="A1090" s="52" t="str">
        <f t="shared" si="33"/>
        <v>340</v>
      </c>
      <c r="B1090" s="4"/>
      <c r="C1090" s="5"/>
      <c r="D1090" s="5"/>
      <c r="E1090" s="3"/>
      <c r="F1090" s="1"/>
      <c r="G1090" s="2"/>
      <c r="H1090" s="58"/>
    </row>
    <row r="1091" spans="1:8" x14ac:dyDescent="0.2">
      <c r="A1091" s="52" t="str">
        <f t="shared" si="33"/>
        <v>340</v>
      </c>
      <c r="B1091" s="4"/>
      <c r="C1091" s="5"/>
      <c r="D1091" s="5"/>
      <c r="E1091" s="3"/>
      <c r="F1091" s="1"/>
      <c r="G1091" s="2"/>
      <c r="H1091" s="58"/>
    </row>
    <row r="1092" spans="1:8" x14ac:dyDescent="0.2">
      <c r="A1092" s="52" t="str">
        <f t="shared" si="33"/>
        <v>340</v>
      </c>
      <c r="B1092" s="4"/>
      <c r="C1092" s="5"/>
      <c r="D1092" s="5"/>
      <c r="E1092" s="3"/>
      <c r="F1092" s="1"/>
      <c r="G1092" s="2"/>
      <c r="H1092" s="58"/>
    </row>
    <row r="1093" spans="1:8" x14ac:dyDescent="0.2">
      <c r="A1093" s="52" t="str">
        <f t="shared" si="33"/>
        <v>340</v>
      </c>
      <c r="B1093" s="4"/>
      <c r="C1093" s="5"/>
      <c r="D1093" s="5"/>
      <c r="E1093" s="3"/>
      <c r="F1093" s="1"/>
      <c r="G1093" s="2"/>
      <c r="H1093" s="58"/>
    </row>
    <row r="1094" spans="1:8" x14ac:dyDescent="0.2">
      <c r="A1094" s="52" t="str">
        <f t="shared" si="33"/>
        <v>340</v>
      </c>
      <c r="B1094" s="4"/>
      <c r="C1094" s="5"/>
      <c r="D1094" s="5"/>
      <c r="E1094" s="3"/>
      <c r="F1094" s="1"/>
      <c r="G1094" s="2"/>
      <c r="H1094" s="58"/>
    </row>
    <row r="1095" spans="1:8" x14ac:dyDescent="0.2">
      <c r="A1095" s="52" t="str">
        <f t="shared" si="33"/>
        <v>340</v>
      </c>
      <c r="B1095" s="4"/>
      <c r="C1095" s="5"/>
      <c r="D1095" s="5"/>
      <c r="E1095" s="1"/>
      <c r="F1095" s="1"/>
      <c r="G1095" s="2"/>
      <c r="H1095" s="2"/>
    </row>
    <row r="1096" spans="1:8" x14ac:dyDescent="0.2">
      <c r="A1096" s="52" t="str">
        <f t="shared" si="33"/>
        <v>340</v>
      </c>
      <c r="B1096" s="4"/>
      <c r="C1096" s="5"/>
      <c r="D1096" s="5"/>
      <c r="E1096" s="1"/>
      <c r="F1096" s="1"/>
      <c r="G1096" s="2"/>
      <c r="H1096" s="2"/>
    </row>
    <row r="1097" spans="1:8" x14ac:dyDescent="0.2">
      <c r="A1097" s="52" t="str">
        <f t="shared" si="33"/>
        <v>340</v>
      </c>
      <c r="B1097" s="4"/>
      <c r="C1097" s="5"/>
      <c r="D1097" s="5"/>
      <c r="E1097" s="1"/>
      <c r="F1097" s="1"/>
      <c r="G1097" s="2"/>
      <c r="H1097" s="2"/>
    </row>
    <row r="1098" spans="1:8" x14ac:dyDescent="0.2">
      <c r="A1098" s="52" t="str">
        <f t="shared" si="33"/>
        <v>340</v>
      </c>
      <c r="B1098" s="4"/>
      <c r="C1098" s="5"/>
      <c r="D1098" s="5"/>
      <c r="E1098" s="1"/>
      <c r="F1098" s="1"/>
      <c r="G1098" s="2"/>
      <c r="H1098" s="2"/>
    </row>
    <row r="1099" spans="1:8" x14ac:dyDescent="0.2">
      <c r="A1099" s="52" t="str">
        <f t="shared" si="33"/>
        <v>340</v>
      </c>
      <c r="B1099" s="4"/>
      <c r="C1099" s="5"/>
      <c r="D1099" s="5"/>
      <c r="E1099" s="1"/>
      <c r="F1099" s="1"/>
      <c r="G1099" s="2"/>
      <c r="H1099" s="2"/>
    </row>
    <row r="1100" spans="1:8" x14ac:dyDescent="0.2">
      <c r="A1100" s="52" t="str">
        <f t="shared" si="33"/>
        <v>340</v>
      </c>
      <c r="B1100" s="4"/>
      <c r="C1100" s="5"/>
      <c r="D1100" s="5"/>
      <c r="E1100" s="1"/>
      <c r="F1100" s="1"/>
      <c r="G1100" s="2"/>
      <c r="H1100" s="2"/>
    </row>
    <row r="1101" spans="1:8" x14ac:dyDescent="0.2">
      <c r="A1101" s="52" t="str">
        <f t="shared" si="33"/>
        <v>340</v>
      </c>
      <c r="B1101" s="4"/>
      <c r="C1101" s="5"/>
      <c r="D1101" s="5"/>
      <c r="E1101" s="3"/>
      <c r="F1101" s="1"/>
      <c r="G1101" s="2"/>
      <c r="H1101" s="58"/>
    </row>
    <row r="1102" spans="1:8" x14ac:dyDescent="0.2">
      <c r="A1102" s="52" t="str">
        <f t="shared" si="33"/>
        <v>340</v>
      </c>
      <c r="B1102" s="4"/>
      <c r="C1102" s="5"/>
      <c r="D1102" s="5"/>
      <c r="E1102" s="3"/>
      <c r="F1102" s="1"/>
      <c r="G1102" s="2"/>
      <c r="H1102" s="58"/>
    </row>
    <row r="1103" spans="1:8" x14ac:dyDescent="0.2">
      <c r="A1103" s="52" t="str">
        <f t="shared" si="33"/>
        <v>340</v>
      </c>
      <c r="B1103" s="4"/>
      <c r="C1103" s="5"/>
      <c r="D1103" s="5"/>
      <c r="E1103" s="3"/>
      <c r="F1103" s="1"/>
      <c r="G1103" s="2"/>
      <c r="H1103" s="58"/>
    </row>
    <row r="1104" spans="1:8" x14ac:dyDescent="0.2">
      <c r="A1104" s="52" t="str">
        <f t="shared" si="33"/>
        <v>340</v>
      </c>
      <c r="B1104" s="4"/>
      <c r="C1104" s="5"/>
      <c r="D1104" s="5"/>
      <c r="E1104" s="3"/>
      <c r="F1104" s="1"/>
      <c r="G1104" s="2"/>
      <c r="H1104" s="58"/>
    </row>
    <row r="1105" spans="1:8" x14ac:dyDescent="0.2">
      <c r="A1105" s="52" t="str">
        <f t="shared" si="33"/>
        <v>340</v>
      </c>
      <c r="B1105" s="4"/>
      <c r="C1105" s="5"/>
      <c r="D1105" s="78"/>
      <c r="E1105" s="77"/>
      <c r="F1105" s="75"/>
      <c r="G1105" s="76"/>
      <c r="H1105" s="58"/>
    </row>
    <row r="1106" spans="1:8" x14ac:dyDescent="0.2">
      <c r="A1106" s="52" t="str">
        <f t="shared" si="33"/>
        <v>340</v>
      </c>
      <c r="B1106" s="4"/>
      <c r="C1106" s="5"/>
      <c r="D1106" s="78"/>
      <c r="E1106" s="77"/>
      <c r="F1106" s="75"/>
      <c r="G1106" s="76"/>
      <c r="H1106" s="58"/>
    </row>
    <row r="1107" spans="1:8" x14ac:dyDescent="0.2">
      <c r="A1107" s="52" t="str">
        <f t="shared" si="33"/>
        <v>340</v>
      </c>
      <c r="B1107" s="4"/>
      <c r="C1107" s="5"/>
      <c r="D1107" s="78"/>
      <c r="E1107" s="77"/>
      <c r="F1107" s="75"/>
      <c r="G1107" s="76"/>
      <c r="H1107" s="2"/>
    </row>
    <row r="1108" spans="1:8" x14ac:dyDescent="0.2">
      <c r="A1108" s="52" t="str">
        <f t="shared" si="33"/>
        <v>340</v>
      </c>
      <c r="B1108" s="4"/>
      <c r="C1108" s="5"/>
      <c r="D1108" s="78"/>
      <c r="E1108" s="77"/>
      <c r="F1108" s="75"/>
      <c r="G1108" s="76"/>
      <c r="H1108" s="2"/>
    </row>
    <row r="1109" spans="1:8" x14ac:dyDescent="0.2">
      <c r="A1109" s="52" t="str">
        <f t="shared" si="33"/>
        <v>340</v>
      </c>
      <c r="B1109" s="4"/>
      <c r="C1109" s="5"/>
      <c r="D1109" s="78"/>
      <c r="E1109" s="77"/>
      <c r="F1109" s="75"/>
      <c r="G1109" s="76"/>
      <c r="H1109" s="2"/>
    </row>
    <row r="1110" spans="1:8" x14ac:dyDescent="0.2">
      <c r="A1110" s="52" t="str">
        <f t="shared" si="33"/>
        <v>340</v>
      </c>
      <c r="B1110" s="4"/>
      <c r="C1110" s="5"/>
      <c r="D1110" s="78"/>
      <c r="E1110" s="77"/>
      <c r="F1110" s="75"/>
      <c r="G1110" s="76"/>
      <c r="H1110" s="2"/>
    </row>
    <row r="1111" spans="1:8" x14ac:dyDescent="0.2">
      <c r="A1111" s="52" t="str">
        <f t="shared" si="33"/>
        <v>340</v>
      </c>
      <c r="B1111" s="4"/>
      <c r="C1111" s="5"/>
      <c r="D1111" s="78"/>
      <c r="E1111" s="77"/>
      <c r="F1111" s="75"/>
      <c r="G1111" s="76"/>
      <c r="H1111" s="2"/>
    </row>
    <row r="1112" spans="1:8" x14ac:dyDescent="0.2">
      <c r="A1112" s="52" t="str">
        <f t="shared" si="33"/>
        <v>340</v>
      </c>
      <c r="B1112" s="4"/>
      <c r="C1112" s="5"/>
      <c r="D1112" s="5"/>
      <c r="E1112" s="1"/>
      <c r="F1112" s="1"/>
      <c r="G1112" s="2"/>
      <c r="H1112" s="2"/>
    </row>
    <row r="1113" spans="1:8" x14ac:dyDescent="0.2">
      <c r="A1113" s="54">
        <v>35</v>
      </c>
      <c r="B1113" s="111"/>
      <c r="C1113" s="111"/>
      <c r="D1113" s="111"/>
      <c r="E1113" s="111"/>
      <c r="F1113" s="111"/>
      <c r="G1113" s="111"/>
      <c r="H1113" s="111"/>
    </row>
    <row r="1114" spans="1:8" x14ac:dyDescent="0.2">
      <c r="A1114" s="56" t="s">
        <v>0</v>
      </c>
      <c r="B1114" s="57"/>
      <c r="C1114" s="57"/>
      <c r="D1114" s="57"/>
      <c r="E1114" s="57"/>
      <c r="F1114" s="57"/>
      <c r="G1114" s="57"/>
      <c r="H1114" s="57"/>
    </row>
    <row r="1115" spans="1:8" x14ac:dyDescent="0.2">
      <c r="A1115" s="52" t="str">
        <f>$A$1113&amp;B1115*100&amp;C1115</f>
        <v>350</v>
      </c>
      <c r="B1115" s="4"/>
      <c r="C1115" s="5"/>
      <c r="D1115" s="5"/>
      <c r="E1115" s="1"/>
      <c r="F1115" s="75"/>
      <c r="G1115" s="2"/>
      <c r="H1115" s="2"/>
    </row>
    <row r="1116" spans="1:8" x14ac:dyDescent="0.2">
      <c r="A1116" s="52" t="str">
        <f t="shared" ref="A1116:A1144" si="34">$A$1113&amp;B1116*100&amp;C1116</f>
        <v>350</v>
      </c>
      <c r="B1116" s="4"/>
      <c r="C1116" s="5"/>
      <c r="D1116" s="5"/>
      <c r="E1116" s="1"/>
      <c r="F1116" s="75"/>
      <c r="G1116" s="2"/>
      <c r="H1116" s="2"/>
    </row>
    <row r="1117" spans="1:8" x14ac:dyDescent="0.2">
      <c r="A1117" s="52" t="str">
        <f t="shared" si="34"/>
        <v>350</v>
      </c>
      <c r="B1117" s="4"/>
      <c r="C1117" s="5"/>
      <c r="D1117" s="5"/>
      <c r="E1117" s="1"/>
      <c r="F1117" s="75"/>
      <c r="G1117" s="2"/>
      <c r="H1117" s="2"/>
    </row>
    <row r="1118" spans="1:8" x14ac:dyDescent="0.2">
      <c r="A1118" s="52" t="str">
        <f t="shared" si="34"/>
        <v>350</v>
      </c>
      <c r="B1118" s="4"/>
      <c r="C1118" s="5"/>
      <c r="D1118" s="5"/>
      <c r="E1118" s="1"/>
      <c r="F1118" s="75"/>
      <c r="G1118" s="2"/>
      <c r="H1118" s="2"/>
    </row>
    <row r="1119" spans="1:8" x14ac:dyDescent="0.2">
      <c r="A1119" s="52" t="str">
        <f t="shared" si="34"/>
        <v>350</v>
      </c>
      <c r="B1119" s="4"/>
      <c r="C1119" s="5"/>
      <c r="D1119" s="5"/>
      <c r="E1119" s="1"/>
      <c r="F1119" s="75"/>
      <c r="G1119" s="2"/>
      <c r="H1119" s="2"/>
    </row>
    <row r="1120" spans="1:8" x14ac:dyDescent="0.2">
      <c r="A1120" s="52" t="str">
        <f t="shared" si="34"/>
        <v>350</v>
      </c>
      <c r="B1120" s="4"/>
      <c r="C1120" s="5"/>
      <c r="D1120" s="5"/>
      <c r="E1120" s="1"/>
      <c r="F1120" s="75"/>
      <c r="G1120" s="2"/>
      <c r="H1120" s="2"/>
    </row>
    <row r="1121" spans="1:8" x14ac:dyDescent="0.2">
      <c r="A1121" s="52" t="str">
        <f t="shared" si="34"/>
        <v>350</v>
      </c>
      <c r="B1121" s="4"/>
      <c r="C1121" s="5"/>
      <c r="D1121" s="5"/>
      <c r="E1121" s="3"/>
      <c r="F1121" s="75"/>
      <c r="G1121" s="76"/>
      <c r="H1121" s="58"/>
    </row>
    <row r="1122" spans="1:8" x14ac:dyDescent="0.2">
      <c r="A1122" s="52" t="str">
        <f t="shared" si="34"/>
        <v>350</v>
      </c>
      <c r="B1122" s="4"/>
      <c r="C1122" s="5"/>
      <c r="D1122" s="5"/>
      <c r="E1122" s="3"/>
      <c r="F1122" s="75"/>
      <c r="G1122" s="76"/>
      <c r="H1122" s="58"/>
    </row>
    <row r="1123" spans="1:8" x14ac:dyDescent="0.2">
      <c r="A1123" s="52" t="str">
        <f t="shared" si="34"/>
        <v>350</v>
      </c>
      <c r="B1123" s="4"/>
      <c r="C1123" s="5"/>
      <c r="D1123" s="5"/>
      <c r="E1123" s="3"/>
      <c r="F1123" s="75"/>
      <c r="G1123" s="76"/>
      <c r="H1123" s="58"/>
    </row>
    <row r="1124" spans="1:8" x14ac:dyDescent="0.2">
      <c r="A1124" s="52" t="str">
        <f t="shared" si="34"/>
        <v>350</v>
      </c>
      <c r="B1124" s="4"/>
      <c r="C1124" s="5"/>
      <c r="D1124" s="5"/>
      <c r="E1124" s="3"/>
      <c r="F1124" s="75"/>
      <c r="G1124" s="76"/>
      <c r="H1124" s="58"/>
    </row>
    <row r="1125" spans="1:8" x14ac:dyDescent="0.2">
      <c r="A1125" s="52" t="str">
        <f t="shared" si="34"/>
        <v>350</v>
      </c>
      <c r="B1125" s="4"/>
      <c r="C1125" s="5"/>
      <c r="D1125" s="5"/>
      <c r="E1125" s="3"/>
      <c r="F1125" s="75"/>
      <c r="G1125" s="76"/>
      <c r="H1125" s="58"/>
    </row>
    <row r="1126" spans="1:8" x14ac:dyDescent="0.2">
      <c r="A1126" s="52" t="str">
        <f t="shared" si="34"/>
        <v>350</v>
      </c>
      <c r="B1126" s="4"/>
      <c r="C1126" s="5"/>
      <c r="D1126" s="5"/>
      <c r="E1126" s="3"/>
      <c r="F1126" s="75"/>
      <c r="G1126" s="76"/>
      <c r="H1126" s="58"/>
    </row>
    <row r="1127" spans="1:8" x14ac:dyDescent="0.2">
      <c r="A1127" s="52" t="str">
        <f t="shared" si="34"/>
        <v>350</v>
      </c>
      <c r="B1127" s="4"/>
      <c r="C1127" s="5"/>
      <c r="D1127" s="5"/>
      <c r="E1127" s="1"/>
      <c r="F1127" s="75"/>
      <c r="G1127" s="76"/>
      <c r="H1127" s="2"/>
    </row>
    <row r="1128" spans="1:8" x14ac:dyDescent="0.2">
      <c r="A1128" s="52" t="str">
        <f t="shared" si="34"/>
        <v>350</v>
      </c>
      <c r="B1128" s="4"/>
      <c r="C1128" s="5"/>
      <c r="D1128" s="5"/>
      <c r="E1128" s="1"/>
      <c r="F1128" s="75"/>
      <c r="G1128" s="76"/>
      <c r="H1128" s="2"/>
    </row>
    <row r="1129" spans="1:8" x14ac:dyDescent="0.2">
      <c r="A1129" s="52" t="str">
        <f t="shared" si="34"/>
        <v>350</v>
      </c>
      <c r="B1129" s="4"/>
      <c r="C1129" s="5"/>
      <c r="D1129" s="5"/>
      <c r="E1129" s="1"/>
      <c r="F1129" s="75"/>
      <c r="G1129" s="76"/>
      <c r="H1129" s="2"/>
    </row>
    <row r="1130" spans="1:8" x14ac:dyDescent="0.2">
      <c r="A1130" s="52" t="str">
        <f t="shared" si="34"/>
        <v>350</v>
      </c>
      <c r="B1130" s="4"/>
      <c r="C1130" s="5"/>
      <c r="D1130" s="5"/>
      <c r="E1130" s="1"/>
      <c r="F1130" s="75"/>
      <c r="G1130" s="76"/>
      <c r="H1130" s="2"/>
    </row>
    <row r="1131" spans="1:8" x14ac:dyDescent="0.2">
      <c r="A1131" s="52" t="str">
        <f t="shared" si="34"/>
        <v>350</v>
      </c>
      <c r="B1131" s="4"/>
      <c r="C1131" s="5"/>
      <c r="D1131" s="5"/>
      <c r="E1131" s="1"/>
      <c r="F1131" s="75"/>
      <c r="G1131" s="76"/>
      <c r="H1131" s="2"/>
    </row>
    <row r="1132" spans="1:8" x14ac:dyDescent="0.2">
      <c r="A1132" s="52" t="str">
        <f t="shared" si="34"/>
        <v>350</v>
      </c>
      <c r="B1132" s="4"/>
      <c r="C1132" s="5"/>
      <c r="D1132" s="5"/>
      <c r="E1132" s="1"/>
      <c r="F1132" s="75"/>
      <c r="G1132" s="76"/>
      <c r="H1132" s="2"/>
    </row>
    <row r="1133" spans="1:8" x14ac:dyDescent="0.2">
      <c r="A1133" s="52" t="str">
        <f t="shared" si="34"/>
        <v>350</v>
      </c>
      <c r="B1133" s="4"/>
      <c r="C1133" s="5"/>
      <c r="D1133" s="5"/>
      <c r="E1133" s="3"/>
      <c r="F1133" s="75"/>
      <c r="G1133" s="2"/>
      <c r="H1133" s="58"/>
    </row>
    <row r="1134" spans="1:8" x14ac:dyDescent="0.2">
      <c r="A1134" s="52" t="str">
        <f t="shared" si="34"/>
        <v>350</v>
      </c>
      <c r="B1134" s="4"/>
      <c r="C1134" s="5"/>
      <c r="D1134" s="5"/>
      <c r="E1134" s="3"/>
      <c r="F1134" s="75"/>
      <c r="G1134" s="2"/>
      <c r="H1134" s="58"/>
    </row>
    <row r="1135" spans="1:8" x14ac:dyDescent="0.2">
      <c r="A1135" s="52" t="str">
        <f t="shared" si="34"/>
        <v>350</v>
      </c>
      <c r="B1135" s="4"/>
      <c r="C1135" s="5"/>
      <c r="D1135" s="5"/>
      <c r="E1135" s="3"/>
      <c r="F1135" s="75"/>
      <c r="G1135" s="2"/>
      <c r="H1135" s="58"/>
    </row>
    <row r="1136" spans="1:8" x14ac:dyDescent="0.2">
      <c r="A1136" s="52" t="str">
        <f t="shared" si="34"/>
        <v>350</v>
      </c>
      <c r="B1136" s="4"/>
      <c r="C1136" s="5"/>
      <c r="D1136" s="5"/>
      <c r="E1136" s="3"/>
      <c r="F1136" s="75"/>
      <c r="G1136" s="2"/>
      <c r="H1136" s="58"/>
    </row>
    <row r="1137" spans="1:8" x14ac:dyDescent="0.2">
      <c r="A1137" s="52" t="str">
        <f t="shared" si="34"/>
        <v>350</v>
      </c>
      <c r="B1137" s="4"/>
      <c r="C1137" s="5"/>
      <c r="D1137" s="78"/>
      <c r="E1137" s="77"/>
      <c r="F1137" s="75"/>
      <c r="G1137" s="76"/>
      <c r="H1137" s="58"/>
    </row>
    <row r="1138" spans="1:8" x14ac:dyDescent="0.2">
      <c r="A1138" s="52" t="str">
        <f t="shared" si="34"/>
        <v>350</v>
      </c>
      <c r="B1138" s="4"/>
      <c r="C1138" s="5"/>
      <c r="D1138" s="78"/>
      <c r="E1138" s="77"/>
      <c r="F1138" s="75"/>
      <c r="G1138" s="76"/>
      <c r="H1138" s="58"/>
    </row>
    <row r="1139" spans="1:8" x14ac:dyDescent="0.2">
      <c r="A1139" s="52" t="str">
        <f t="shared" si="34"/>
        <v>350</v>
      </c>
      <c r="B1139" s="4"/>
      <c r="C1139" s="5"/>
      <c r="D1139" s="78"/>
      <c r="E1139" s="77"/>
      <c r="F1139" s="75"/>
      <c r="G1139" s="76"/>
      <c r="H1139" s="2"/>
    </row>
    <row r="1140" spans="1:8" x14ac:dyDescent="0.2">
      <c r="A1140" s="52" t="str">
        <f t="shared" si="34"/>
        <v>350</v>
      </c>
      <c r="B1140" s="4"/>
      <c r="C1140" s="5"/>
      <c r="D1140" s="78"/>
      <c r="E1140" s="77"/>
      <c r="F1140" s="75"/>
      <c r="G1140" s="76"/>
      <c r="H1140" s="2"/>
    </row>
    <row r="1141" spans="1:8" x14ac:dyDescent="0.2">
      <c r="A1141" s="52" t="str">
        <f t="shared" si="34"/>
        <v>350</v>
      </c>
      <c r="B1141" s="4"/>
      <c r="C1141" s="5"/>
      <c r="D1141" s="78"/>
      <c r="E1141" s="77"/>
      <c r="F1141" s="75"/>
      <c r="G1141" s="76"/>
      <c r="H1141" s="2"/>
    </row>
    <row r="1142" spans="1:8" x14ac:dyDescent="0.2">
      <c r="A1142" s="52" t="str">
        <f t="shared" si="34"/>
        <v>350</v>
      </c>
      <c r="B1142" s="4"/>
      <c r="C1142" s="5"/>
      <c r="D1142" s="78"/>
      <c r="E1142" s="77"/>
      <c r="F1142" s="75"/>
      <c r="G1142" s="76"/>
      <c r="H1142" s="2"/>
    </row>
    <row r="1143" spans="1:8" x14ac:dyDescent="0.2">
      <c r="A1143" s="52" t="str">
        <f t="shared" si="34"/>
        <v>350</v>
      </c>
      <c r="B1143" s="4"/>
      <c r="C1143" s="5"/>
      <c r="D1143" s="78"/>
      <c r="E1143" s="77"/>
      <c r="F1143" s="75"/>
      <c r="G1143" s="76"/>
      <c r="H1143" s="2"/>
    </row>
    <row r="1144" spans="1:8" x14ac:dyDescent="0.2">
      <c r="A1144" s="52" t="str">
        <f t="shared" si="34"/>
        <v>350</v>
      </c>
      <c r="B1144" s="4"/>
      <c r="C1144" s="5"/>
      <c r="D1144" s="5"/>
      <c r="E1144" s="1"/>
      <c r="F1144" s="1"/>
      <c r="G1144" s="2"/>
      <c r="H1144" s="2"/>
    </row>
    <row r="1145" spans="1:8" x14ac:dyDescent="0.2">
      <c r="A1145" s="54">
        <v>36</v>
      </c>
      <c r="B1145" s="111"/>
      <c r="C1145" s="111"/>
      <c r="D1145" s="111"/>
      <c r="E1145" s="111"/>
      <c r="F1145" s="111"/>
      <c r="G1145" s="111"/>
      <c r="H1145" s="111"/>
    </row>
    <row r="1146" spans="1:8" x14ac:dyDescent="0.2">
      <c r="A1146" s="56" t="s">
        <v>0</v>
      </c>
      <c r="B1146" s="57"/>
      <c r="C1146" s="57"/>
      <c r="D1146" s="57"/>
      <c r="E1146" s="57"/>
      <c r="F1146" s="57"/>
      <c r="G1146" s="57"/>
      <c r="H1146" s="57"/>
    </row>
    <row r="1147" spans="1:8" x14ac:dyDescent="0.2">
      <c r="A1147" s="52" t="str">
        <f>$A$1145&amp;B1147*100&amp;C1147</f>
        <v>360</v>
      </c>
      <c r="B1147" s="4"/>
      <c r="C1147" s="5"/>
      <c r="D1147" s="5"/>
      <c r="E1147" s="1"/>
      <c r="F1147" s="1"/>
      <c r="G1147" s="2"/>
      <c r="H1147" s="2"/>
    </row>
    <row r="1148" spans="1:8" x14ac:dyDescent="0.2">
      <c r="A1148" s="52" t="str">
        <f t="shared" ref="A1148:A1176" si="35">$A$1145&amp;B1148*100&amp;C1148</f>
        <v>360</v>
      </c>
      <c r="B1148" s="4"/>
      <c r="C1148" s="5"/>
      <c r="D1148" s="5"/>
      <c r="E1148" s="1"/>
      <c r="F1148" s="1"/>
      <c r="G1148" s="2"/>
      <c r="H1148" s="2"/>
    </row>
    <row r="1149" spans="1:8" x14ac:dyDescent="0.2">
      <c r="A1149" s="52" t="str">
        <f t="shared" si="35"/>
        <v>360</v>
      </c>
      <c r="B1149" s="4"/>
      <c r="C1149" s="5"/>
      <c r="D1149" s="5"/>
      <c r="E1149" s="1"/>
      <c r="F1149" s="1"/>
      <c r="G1149" s="2"/>
      <c r="H1149" s="2"/>
    </row>
    <row r="1150" spans="1:8" x14ac:dyDescent="0.2">
      <c r="A1150" s="52" t="str">
        <f t="shared" si="35"/>
        <v>360</v>
      </c>
      <c r="B1150" s="4"/>
      <c r="C1150" s="5"/>
      <c r="D1150" s="5"/>
      <c r="E1150" s="1"/>
      <c r="F1150" s="1"/>
      <c r="G1150" s="2"/>
      <c r="H1150" s="2"/>
    </row>
    <row r="1151" spans="1:8" x14ac:dyDescent="0.2">
      <c r="A1151" s="52" t="str">
        <f t="shared" si="35"/>
        <v>360</v>
      </c>
      <c r="B1151" s="4"/>
      <c r="C1151" s="5"/>
      <c r="D1151" s="5"/>
      <c r="E1151" s="1"/>
      <c r="F1151" s="1"/>
      <c r="G1151" s="2"/>
      <c r="H1151" s="2"/>
    </row>
    <row r="1152" spans="1:8" x14ac:dyDescent="0.2">
      <c r="A1152" s="52" t="str">
        <f t="shared" si="35"/>
        <v>360</v>
      </c>
      <c r="B1152" s="4"/>
      <c r="C1152" s="5"/>
      <c r="D1152" s="5"/>
      <c r="E1152" s="1"/>
      <c r="F1152" s="1"/>
      <c r="G1152" s="2"/>
      <c r="H1152" s="2"/>
    </row>
    <row r="1153" spans="1:8" x14ac:dyDescent="0.2">
      <c r="A1153" s="52" t="str">
        <f t="shared" si="35"/>
        <v>360</v>
      </c>
      <c r="B1153" s="4"/>
      <c r="C1153" s="5"/>
      <c r="D1153" s="5"/>
      <c r="E1153" s="3"/>
      <c r="F1153" s="1"/>
      <c r="G1153" s="2"/>
      <c r="H1153" s="58"/>
    </row>
    <row r="1154" spans="1:8" x14ac:dyDescent="0.2">
      <c r="A1154" s="52" t="str">
        <f t="shared" si="35"/>
        <v>360</v>
      </c>
      <c r="B1154" s="4"/>
      <c r="C1154" s="5"/>
      <c r="D1154" s="5"/>
      <c r="E1154" s="3"/>
      <c r="F1154" s="1"/>
      <c r="G1154" s="2"/>
      <c r="H1154" s="58"/>
    </row>
    <row r="1155" spans="1:8" x14ac:dyDescent="0.2">
      <c r="A1155" s="52" t="str">
        <f t="shared" si="35"/>
        <v>360</v>
      </c>
      <c r="B1155" s="4"/>
      <c r="C1155" s="5"/>
      <c r="D1155" s="5"/>
      <c r="E1155" s="3"/>
      <c r="F1155" s="1"/>
      <c r="G1155" s="2"/>
      <c r="H1155" s="58"/>
    </row>
    <row r="1156" spans="1:8" x14ac:dyDescent="0.2">
      <c r="A1156" s="52" t="str">
        <f t="shared" si="35"/>
        <v>360</v>
      </c>
      <c r="B1156" s="4"/>
      <c r="C1156" s="5"/>
      <c r="D1156" s="5"/>
      <c r="E1156" s="3"/>
      <c r="F1156" s="1"/>
      <c r="G1156" s="2"/>
      <c r="H1156" s="58"/>
    </row>
    <row r="1157" spans="1:8" x14ac:dyDescent="0.2">
      <c r="A1157" s="52" t="str">
        <f t="shared" si="35"/>
        <v>360</v>
      </c>
      <c r="B1157" s="4"/>
      <c r="C1157" s="5"/>
      <c r="D1157" s="5"/>
      <c r="E1157" s="3"/>
      <c r="F1157" s="1"/>
      <c r="G1157" s="2"/>
      <c r="H1157" s="58"/>
    </row>
    <row r="1158" spans="1:8" x14ac:dyDescent="0.2">
      <c r="A1158" s="52" t="str">
        <f t="shared" si="35"/>
        <v>360</v>
      </c>
      <c r="B1158" s="4"/>
      <c r="C1158" s="5"/>
      <c r="D1158" s="5"/>
      <c r="E1158" s="3"/>
      <c r="F1158" s="1"/>
      <c r="G1158" s="2"/>
      <c r="H1158" s="58"/>
    </row>
    <row r="1159" spans="1:8" x14ac:dyDescent="0.2">
      <c r="A1159" s="52" t="str">
        <f t="shared" si="35"/>
        <v>360</v>
      </c>
      <c r="B1159" s="4"/>
      <c r="C1159" s="5"/>
      <c r="D1159" s="5"/>
      <c r="E1159" s="1"/>
      <c r="F1159" s="1"/>
      <c r="G1159" s="2"/>
      <c r="H1159" s="2"/>
    </row>
    <row r="1160" spans="1:8" x14ac:dyDescent="0.2">
      <c r="A1160" s="52" t="str">
        <f t="shared" si="35"/>
        <v>360</v>
      </c>
      <c r="B1160" s="4"/>
      <c r="C1160" s="5"/>
      <c r="D1160" s="5"/>
      <c r="E1160" s="1"/>
      <c r="F1160" s="1"/>
      <c r="G1160" s="2"/>
      <c r="H1160" s="2"/>
    </row>
    <row r="1161" spans="1:8" x14ac:dyDescent="0.2">
      <c r="A1161" s="52" t="str">
        <f t="shared" si="35"/>
        <v>360</v>
      </c>
      <c r="B1161" s="4"/>
      <c r="C1161" s="5"/>
      <c r="D1161" s="5"/>
      <c r="E1161" s="1"/>
      <c r="F1161" s="1"/>
      <c r="G1161" s="2"/>
      <c r="H1161" s="2"/>
    </row>
    <row r="1162" spans="1:8" x14ac:dyDescent="0.2">
      <c r="A1162" s="52" t="str">
        <f t="shared" si="35"/>
        <v>360</v>
      </c>
      <c r="B1162" s="4"/>
      <c r="C1162" s="5"/>
      <c r="D1162" s="5"/>
      <c r="E1162" s="1"/>
      <c r="F1162" s="1"/>
      <c r="G1162" s="2"/>
      <c r="H1162" s="2"/>
    </row>
    <row r="1163" spans="1:8" x14ac:dyDescent="0.2">
      <c r="A1163" s="52" t="str">
        <f t="shared" si="35"/>
        <v>360</v>
      </c>
      <c r="B1163" s="4"/>
      <c r="C1163" s="5"/>
      <c r="D1163" s="5"/>
      <c r="E1163" s="1"/>
      <c r="F1163" s="1"/>
      <c r="G1163" s="2"/>
      <c r="H1163" s="2"/>
    </row>
    <row r="1164" spans="1:8" x14ac:dyDescent="0.2">
      <c r="A1164" s="52" t="str">
        <f t="shared" si="35"/>
        <v>360</v>
      </c>
      <c r="B1164" s="4"/>
      <c r="C1164" s="5"/>
      <c r="D1164" s="5"/>
      <c r="E1164" s="1"/>
      <c r="F1164" s="1"/>
      <c r="G1164" s="2"/>
      <c r="H1164" s="2"/>
    </row>
    <row r="1165" spans="1:8" x14ac:dyDescent="0.2">
      <c r="A1165" s="52" t="str">
        <f t="shared" si="35"/>
        <v>360</v>
      </c>
      <c r="B1165" s="4"/>
      <c r="C1165" s="5"/>
      <c r="D1165" s="5"/>
      <c r="E1165" s="3"/>
      <c r="F1165" s="1"/>
      <c r="G1165" s="2"/>
      <c r="H1165" s="58"/>
    </row>
    <row r="1166" spans="1:8" x14ac:dyDescent="0.2">
      <c r="A1166" s="52" t="str">
        <f t="shared" si="35"/>
        <v>360</v>
      </c>
      <c r="B1166" s="4"/>
      <c r="C1166" s="5"/>
      <c r="D1166" s="5"/>
      <c r="E1166" s="3"/>
      <c r="F1166" s="1"/>
      <c r="G1166" s="2"/>
      <c r="H1166" s="58"/>
    </row>
    <row r="1167" spans="1:8" x14ac:dyDescent="0.2">
      <c r="A1167" s="52" t="str">
        <f t="shared" si="35"/>
        <v>360</v>
      </c>
      <c r="B1167" s="4"/>
      <c r="C1167" s="5"/>
      <c r="D1167" s="5"/>
      <c r="E1167" s="3"/>
      <c r="F1167" s="1"/>
      <c r="G1167" s="2"/>
      <c r="H1167" s="58"/>
    </row>
    <row r="1168" spans="1:8" x14ac:dyDescent="0.2">
      <c r="A1168" s="52" t="str">
        <f t="shared" si="35"/>
        <v>360</v>
      </c>
      <c r="B1168" s="4"/>
      <c r="C1168" s="5"/>
      <c r="D1168" s="5"/>
      <c r="E1168" s="3"/>
      <c r="F1168" s="1"/>
      <c r="G1168" s="2"/>
      <c r="H1168" s="58"/>
    </row>
    <row r="1169" spans="1:8" x14ac:dyDescent="0.2">
      <c r="A1169" s="52" t="str">
        <f t="shared" si="35"/>
        <v>360</v>
      </c>
      <c r="B1169" s="4"/>
      <c r="C1169" s="5"/>
      <c r="D1169" s="78"/>
      <c r="E1169" s="77"/>
      <c r="F1169" s="75"/>
      <c r="G1169" s="76"/>
      <c r="H1169" s="58"/>
    </row>
    <row r="1170" spans="1:8" x14ac:dyDescent="0.2">
      <c r="A1170" s="52" t="str">
        <f t="shared" si="35"/>
        <v>360</v>
      </c>
      <c r="B1170" s="4"/>
      <c r="C1170" s="5"/>
      <c r="D1170" s="78"/>
      <c r="E1170" s="77"/>
      <c r="F1170" s="75"/>
      <c r="G1170" s="76"/>
      <c r="H1170" s="58"/>
    </row>
    <row r="1171" spans="1:8" x14ac:dyDescent="0.2">
      <c r="A1171" s="52" t="str">
        <f t="shared" si="35"/>
        <v>360</v>
      </c>
      <c r="B1171" s="4"/>
      <c r="C1171" s="5"/>
      <c r="D1171" s="78"/>
      <c r="E1171" s="77"/>
      <c r="F1171" s="75"/>
      <c r="G1171" s="76"/>
      <c r="H1171" s="2"/>
    </row>
    <row r="1172" spans="1:8" x14ac:dyDescent="0.2">
      <c r="A1172" s="52" t="str">
        <f t="shared" si="35"/>
        <v>360</v>
      </c>
      <c r="B1172" s="4"/>
      <c r="C1172" s="5"/>
      <c r="D1172" s="78"/>
      <c r="E1172" s="77"/>
      <c r="F1172" s="75"/>
      <c r="G1172" s="76"/>
      <c r="H1172" s="2"/>
    </row>
    <row r="1173" spans="1:8" x14ac:dyDescent="0.2">
      <c r="A1173" s="52" t="str">
        <f t="shared" si="35"/>
        <v>360</v>
      </c>
      <c r="B1173" s="4"/>
      <c r="C1173" s="5"/>
      <c r="D1173" s="78"/>
      <c r="E1173" s="77"/>
      <c r="F1173" s="75"/>
      <c r="G1173" s="76"/>
      <c r="H1173" s="2"/>
    </row>
    <row r="1174" spans="1:8" x14ac:dyDescent="0.2">
      <c r="A1174" s="52" t="str">
        <f t="shared" si="35"/>
        <v>360</v>
      </c>
      <c r="B1174" s="4"/>
      <c r="C1174" s="5"/>
      <c r="D1174" s="78"/>
      <c r="E1174" s="77"/>
      <c r="F1174" s="75"/>
      <c r="G1174" s="76"/>
      <c r="H1174" s="2"/>
    </row>
    <row r="1175" spans="1:8" x14ac:dyDescent="0.2">
      <c r="A1175" s="52" t="str">
        <f t="shared" si="35"/>
        <v>360</v>
      </c>
      <c r="B1175" s="4"/>
      <c r="C1175" s="5"/>
      <c r="D1175" s="78"/>
      <c r="E1175" s="77"/>
      <c r="F1175" s="75"/>
      <c r="G1175" s="76"/>
      <c r="H1175" s="2"/>
    </row>
    <row r="1176" spans="1:8" x14ac:dyDescent="0.2">
      <c r="A1176" s="52" t="str">
        <f t="shared" si="35"/>
        <v>360</v>
      </c>
      <c r="B1176" s="4"/>
      <c r="C1176" s="5"/>
      <c r="D1176" s="78"/>
      <c r="E1176" s="77"/>
      <c r="F1176" s="75"/>
      <c r="G1176" s="76"/>
      <c r="H1176" s="2"/>
    </row>
    <row r="1177" spans="1:8" x14ac:dyDescent="0.2">
      <c r="A1177" s="54">
        <v>37</v>
      </c>
      <c r="B1177" s="111"/>
      <c r="C1177" s="111"/>
      <c r="D1177" s="111"/>
      <c r="E1177" s="111"/>
      <c r="F1177" s="111"/>
      <c r="G1177" s="111"/>
      <c r="H1177" s="111"/>
    </row>
    <row r="1178" spans="1:8" x14ac:dyDescent="0.2">
      <c r="A1178" s="56" t="s">
        <v>0</v>
      </c>
      <c r="B1178" s="57"/>
      <c r="C1178" s="57"/>
      <c r="D1178" s="57"/>
      <c r="E1178" s="57"/>
      <c r="F1178" s="57"/>
      <c r="G1178" s="57"/>
      <c r="H1178" s="57"/>
    </row>
    <row r="1179" spans="1:8" x14ac:dyDescent="0.2">
      <c r="A1179" s="52" t="str">
        <f>$A$1177&amp;B1179*100&amp;C1179</f>
        <v>370</v>
      </c>
      <c r="B1179" s="4"/>
      <c r="C1179" s="5"/>
      <c r="D1179" s="5"/>
      <c r="E1179" s="1"/>
      <c r="F1179" s="75"/>
      <c r="G1179" s="2"/>
      <c r="H1179" s="2"/>
    </row>
    <row r="1180" spans="1:8" x14ac:dyDescent="0.2">
      <c r="A1180" s="52" t="str">
        <f t="shared" ref="A1180:A1208" si="36">$A$1177&amp;B1180*100&amp;C1180</f>
        <v>370</v>
      </c>
      <c r="B1180" s="4"/>
      <c r="C1180" s="5"/>
      <c r="D1180" s="5"/>
      <c r="E1180" s="1"/>
      <c r="F1180" s="75"/>
      <c r="G1180" s="76"/>
      <c r="H1180" s="2"/>
    </row>
    <row r="1181" spans="1:8" x14ac:dyDescent="0.2">
      <c r="A1181" s="52" t="str">
        <f t="shared" si="36"/>
        <v>370</v>
      </c>
      <c r="B1181" s="4"/>
      <c r="C1181" s="5"/>
      <c r="D1181" s="5"/>
      <c r="E1181" s="1"/>
      <c r="F1181" s="75"/>
      <c r="G1181" s="76"/>
      <c r="H1181" s="2"/>
    </row>
    <row r="1182" spans="1:8" x14ac:dyDescent="0.2">
      <c r="A1182" s="52" t="str">
        <f t="shared" si="36"/>
        <v>370</v>
      </c>
      <c r="B1182" s="4"/>
      <c r="C1182" s="5"/>
      <c r="D1182" s="5"/>
      <c r="E1182" s="1"/>
      <c r="F1182" s="75"/>
      <c r="G1182" s="2"/>
      <c r="H1182" s="2"/>
    </row>
    <row r="1183" spans="1:8" x14ac:dyDescent="0.2">
      <c r="A1183" s="52" t="str">
        <f t="shared" si="36"/>
        <v>370</v>
      </c>
      <c r="B1183" s="4"/>
      <c r="C1183" s="5"/>
      <c r="D1183" s="5"/>
      <c r="E1183" s="75"/>
      <c r="F1183" s="75"/>
      <c r="G1183" s="2"/>
      <c r="H1183" s="2"/>
    </row>
    <row r="1184" spans="1:8" x14ac:dyDescent="0.2">
      <c r="A1184" s="52" t="str">
        <f t="shared" si="36"/>
        <v>370</v>
      </c>
      <c r="B1184" s="4"/>
      <c r="C1184" s="5"/>
      <c r="D1184" s="5"/>
      <c r="E1184" s="75"/>
      <c r="F1184" s="75"/>
      <c r="G1184" s="2"/>
      <c r="H1184" s="2"/>
    </row>
    <row r="1185" spans="1:8" x14ac:dyDescent="0.2">
      <c r="A1185" s="52" t="str">
        <f t="shared" si="36"/>
        <v>370</v>
      </c>
      <c r="B1185" s="4"/>
      <c r="C1185" s="5"/>
      <c r="D1185" s="5"/>
      <c r="E1185" s="77"/>
      <c r="F1185" s="77"/>
      <c r="G1185" s="58"/>
      <c r="H1185" s="58"/>
    </row>
    <row r="1186" spans="1:8" x14ac:dyDescent="0.2">
      <c r="A1186" s="52" t="str">
        <f t="shared" si="36"/>
        <v>370</v>
      </c>
      <c r="B1186" s="4"/>
      <c r="C1186" s="5"/>
      <c r="D1186" s="5"/>
      <c r="E1186" s="77"/>
      <c r="F1186" s="77"/>
      <c r="G1186" s="58"/>
      <c r="H1186" s="58"/>
    </row>
    <row r="1187" spans="1:8" x14ac:dyDescent="0.2">
      <c r="A1187" s="52" t="str">
        <f t="shared" si="36"/>
        <v>370</v>
      </c>
      <c r="B1187" s="4"/>
      <c r="C1187" s="5"/>
      <c r="D1187" s="5"/>
      <c r="E1187" s="77"/>
      <c r="F1187" s="77"/>
      <c r="G1187" s="58"/>
      <c r="H1187" s="58"/>
    </row>
    <row r="1188" spans="1:8" x14ac:dyDescent="0.2">
      <c r="A1188" s="52" t="str">
        <f t="shared" si="36"/>
        <v>370</v>
      </c>
      <c r="B1188" s="4"/>
      <c r="C1188" s="5"/>
      <c r="D1188" s="5"/>
      <c r="E1188" s="77"/>
      <c r="F1188" s="77"/>
      <c r="G1188" s="58"/>
      <c r="H1188" s="58"/>
    </row>
    <row r="1189" spans="1:8" x14ac:dyDescent="0.2">
      <c r="A1189" s="52" t="str">
        <f t="shared" si="36"/>
        <v>370</v>
      </c>
      <c r="B1189" s="4"/>
      <c r="C1189" s="5"/>
      <c r="D1189" s="5"/>
      <c r="E1189" s="77"/>
      <c r="F1189" s="77"/>
      <c r="G1189" s="58"/>
      <c r="H1189" s="58"/>
    </row>
    <row r="1190" spans="1:8" x14ac:dyDescent="0.2">
      <c r="A1190" s="52" t="str">
        <f t="shared" si="36"/>
        <v>370</v>
      </c>
      <c r="B1190" s="4"/>
      <c r="C1190" s="5"/>
      <c r="D1190" s="5"/>
      <c r="E1190" s="77"/>
      <c r="F1190" s="77"/>
      <c r="G1190" s="58"/>
      <c r="H1190" s="58"/>
    </row>
    <row r="1191" spans="1:8" x14ac:dyDescent="0.2">
      <c r="A1191" s="52" t="str">
        <f t="shared" si="36"/>
        <v>370</v>
      </c>
      <c r="B1191" s="4"/>
      <c r="C1191" s="5"/>
      <c r="D1191" s="5"/>
      <c r="E1191" s="77"/>
      <c r="F1191" s="77"/>
      <c r="G1191" s="58"/>
      <c r="H1191" s="2"/>
    </row>
    <row r="1192" spans="1:8" x14ac:dyDescent="0.2">
      <c r="A1192" s="52" t="str">
        <f t="shared" si="36"/>
        <v>370</v>
      </c>
      <c r="B1192" s="4"/>
      <c r="C1192" s="5"/>
      <c r="D1192" s="5"/>
      <c r="E1192" s="77"/>
      <c r="F1192" s="77"/>
      <c r="G1192" s="58"/>
      <c r="H1192" s="2"/>
    </row>
    <row r="1193" spans="1:8" x14ac:dyDescent="0.2">
      <c r="A1193" s="52" t="str">
        <f t="shared" si="36"/>
        <v>370</v>
      </c>
      <c r="B1193" s="4"/>
      <c r="C1193" s="5"/>
      <c r="D1193" s="5"/>
      <c r="E1193" s="77"/>
      <c r="F1193" s="77"/>
      <c r="G1193" s="58"/>
      <c r="H1193" s="2"/>
    </row>
    <row r="1194" spans="1:8" x14ac:dyDescent="0.2">
      <c r="A1194" s="52" t="str">
        <f t="shared" si="36"/>
        <v>370</v>
      </c>
      <c r="B1194" s="4"/>
      <c r="C1194" s="5"/>
      <c r="D1194" s="5"/>
      <c r="E1194" s="77"/>
      <c r="F1194" s="77"/>
      <c r="G1194" s="58"/>
      <c r="H1194" s="2"/>
    </row>
    <row r="1195" spans="1:8" x14ac:dyDescent="0.2">
      <c r="A1195" s="52" t="str">
        <f t="shared" si="36"/>
        <v>370</v>
      </c>
      <c r="B1195" s="4"/>
      <c r="C1195" s="5"/>
      <c r="D1195" s="5"/>
      <c r="E1195" s="77"/>
      <c r="F1195" s="77"/>
      <c r="G1195" s="58"/>
      <c r="H1195" s="2"/>
    </row>
    <row r="1196" spans="1:8" x14ac:dyDescent="0.2">
      <c r="A1196" s="52" t="str">
        <f t="shared" si="36"/>
        <v>370</v>
      </c>
      <c r="B1196" s="4"/>
      <c r="C1196" s="5"/>
      <c r="D1196" s="5"/>
      <c r="E1196" s="77"/>
      <c r="F1196" s="77"/>
      <c r="G1196" s="58"/>
      <c r="H1196" s="2"/>
    </row>
    <row r="1197" spans="1:8" x14ac:dyDescent="0.2">
      <c r="A1197" s="52" t="str">
        <f t="shared" si="36"/>
        <v>370</v>
      </c>
      <c r="B1197" s="4"/>
      <c r="C1197" s="5"/>
      <c r="D1197" s="5"/>
      <c r="E1197" s="3"/>
      <c r="F1197" s="77"/>
      <c r="G1197" s="2"/>
      <c r="H1197" s="58"/>
    </row>
    <row r="1198" spans="1:8" x14ac:dyDescent="0.2">
      <c r="A1198" s="52" t="str">
        <f t="shared" si="36"/>
        <v>370</v>
      </c>
      <c r="B1198" s="4"/>
      <c r="C1198" s="5"/>
      <c r="D1198" s="5"/>
      <c r="E1198" s="77"/>
      <c r="F1198" s="77"/>
      <c r="G1198" s="2"/>
      <c r="H1198" s="58"/>
    </row>
    <row r="1199" spans="1:8" x14ac:dyDescent="0.2">
      <c r="A1199" s="52" t="str">
        <f t="shared" si="36"/>
        <v>370</v>
      </c>
      <c r="B1199" s="4"/>
      <c r="C1199" s="5"/>
      <c r="D1199" s="5"/>
      <c r="E1199" s="3"/>
      <c r="F1199" s="77"/>
      <c r="G1199" s="2"/>
      <c r="H1199" s="58"/>
    </row>
    <row r="1200" spans="1:8" x14ac:dyDescent="0.2">
      <c r="A1200" s="52" t="str">
        <f t="shared" si="36"/>
        <v>370</v>
      </c>
      <c r="B1200" s="4"/>
      <c r="C1200" s="5"/>
      <c r="D1200" s="5"/>
      <c r="E1200" s="3"/>
      <c r="F1200" s="77"/>
      <c r="G1200" s="2"/>
      <c r="H1200" s="58"/>
    </row>
    <row r="1201" spans="1:8" x14ac:dyDescent="0.2">
      <c r="A1201" s="52" t="str">
        <f t="shared" si="36"/>
        <v>370</v>
      </c>
      <c r="B1201" s="4"/>
      <c r="C1201" s="5"/>
      <c r="D1201" s="78"/>
      <c r="E1201" s="77"/>
      <c r="F1201" s="77"/>
      <c r="G1201" s="76"/>
      <c r="H1201" s="58"/>
    </row>
    <row r="1202" spans="1:8" x14ac:dyDescent="0.2">
      <c r="A1202" s="52" t="str">
        <f t="shared" si="36"/>
        <v>370</v>
      </c>
      <c r="B1202" s="4"/>
      <c r="C1202" s="5"/>
      <c r="D1202" s="78"/>
      <c r="E1202" s="77"/>
      <c r="F1202" s="77"/>
      <c r="G1202" s="76"/>
      <c r="H1202" s="58"/>
    </row>
    <row r="1203" spans="1:8" x14ac:dyDescent="0.2">
      <c r="A1203" s="52" t="str">
        <f t="shared" si="36"/>
        <v>370</v>
      </c>
      <c r="B1203" s="4"/>
      <c r="C1203" s="5"/>
      <c r="D1203" s="78"/>
      <c r="E1203" s="77"/>
      <c r="F1203" s="77"/>
      <c r="G1203" s="76"/>
      <c r="H1203" s="2"/>
    </row>
    <row r="1204" spans="1:8" x14ac:dyDescent="0.2">
      <c r="A1204" s="52" t="str">
        <f t="shared" si="36"/>
        <v>370</v>
      </c>
      <c r="B1204" s="4"/>
      <c r="C1204" s="5"/>
      <c r="D1204" s="78"/>
      <c r="E1204" s="77"/>
      <c r="F1204" s="77"/>
      <c r="G1204" s="76"/>
      <c r="H1204" s="2"/>
    </row>
    <row r="1205" spans="1:8" x14ac:dyDescent="0.2">
      <c r="A1205" s="52" t="str">
        <f t="shared" si="36"/>
        <v>370</v>
      </c>
      <c r="B1205" s="4"/>
      <c r="C1205" s="5"/>
      <c r="D1205" s="78"/>
      <c r="E1205" s="77"/>
      <c r="F1205" s="77"/>
      <c r="G1205" s="76"/>
      <c r="H1205" s="2"/>
    </row>
    <row r="1206" spans="1:8" x14ac:dyDescent="0.2">
      <c r="A1206" s="52" t="str">
        <f t="shared" si="36"/>
        <v>370</v>
      </c>
      <c r="B1206" s="4"/>
      <c r="C1206" s="5"/>
      <c r="D1206" s="78"/>
      <c r="E1206" s="77"/>
      <c r="F1206" s="77"/>
      <c r="G1206" s="76"/>
      <c r="H1206" s="2"/>
    </row>
    <row r="1207" spans="1:8" x14ac:dyDescent="0.2">
      <c r="A1207" s="52" t="str">
        <f t="shared" si="36"/>
        <v>370</v>
      </c>
      <c r="B1207" s="4"/>
      <c r="C1207" s="5"/>
      <c r="D1207" s="78"/>
      <c r="E1207" s="77"/>
      <c r="F1207" s="77"/>
      <c r="G1207" s="76"/>
      <c r="H1207" s="2"/>
    </row>
    <row r="1208" spans="1:8" x14ac:dyDescent="0.2">
      <c r="A1208" s="52" t="str">
        <f t="shared" si="36"/>
        <v>370</v>
      </c>
      <c r="B1208" s="4"/>
      <c r="C1208" s="5"/>
      <c r="D1208" s="5"/>
      <c r="E1208" s="77"/>
      <c r="F1208" s="77"/>
      <c r="G1208" s="2"/>
      <c r="H1208" s="2"/>
    </row>
    <row r="1209" spans="1:8" x14ac:dyDescent="0.2">
      <c r="A1209" s="54">
        <v>38</v>
      </c>
      <c r="B1209" s="111">
        <v>38</v>
      </c>
      <c r="C1209" s="111"/>
      <c r="D1209" s="111"/>
      <c r="E1209" s="111"/>
      <c r="F1209" s="111"/>
      <c r="G1209" s="111"/>
      <c r="H1209" s="111"/>
    </row>
    <row r="1210" spans="1:8" ht="38.25" x14ac:dyDescent="0.2">
      <c r="A1210" s="56" t="s">
        <v>0</v>
      </c>
      <c r="B1210" s="57" t="s">
        <v>1</v>
      </c>
      <c r="C1210" s="57" t="s">
        <v>2</v>
      </c>
      <c r="D1210" s="57" t="s">
        <v>50</v>
      </c>
      <c r="E1210" s="57" t="s">
        <v>52</v>
      </c>
      <c r="F1210" s="57" t="s">
        <v>3</v>
      </c>
      <c r="G1210" s="57" t="s">
        <v>4</v>
      </c>
      <c r="H1210" s="57" t="s">
        <v>5</v>
      </c>
    </row>
    <row r="1211" spans="1:8" x14ac:dyDescent="0.2">
      <c r="A1211" s="52" t="str">
        <f>$A$1209&amp;B1211*100&amp;C1211</f>
        <v>382012</v>
      </c>
      <c r="B1211" s="4">
        <v>0.2</v>
      </c>
      <c r="C1211" s="5">
        <v>12</v>
      </c>
      <c r="D1211" s="5"/>
      <c r="E1211" s="1"/>
      <c r="F1211" s="1" t="s">
        <v>54</v>
      </c>
      <c r="G1211" s="2"/>
      <c r="H1211" s="2"/>
    </row>
    <row r="1212" spans="1:8" x14ac:dyDescent="0.2">
      <c r="A1212" s="52" t="str">
        <f t="shared" ref="A1212:A1240" si="37">$A$1209&amp;B1212*100&amp;C1212</f>
        <v>382024</v>
      </c>
      <c r="B1212" s="4">
        <v>0.2</v>
      </c>
      <c r="C1212" s="5">
        <v>24</v>
      </c>
      <c r="D1212" s="5"/>
      <c r="E1212" s="1"/>
      <c r="F1212" s="1" t="s">
        <v>54</v>
      </c>
      <c r="G1212" s="2"/>
      <c r="H1212" s="2"/>
    </row>
    <row r="1213" spans="1:8" x14ac:dyDescent="0.2">
      <c r="A1213" s="52" t="str">
        <f t="shared" si="37"/>
        <v>382036</v>
      </c>
      <c r="B1213" s="4">
        <v>0.2</v>
      </c>
      <c r="C1213" s="5">
        <v>36</v>
      </c>
      <c r="D1213" s="5"/>
      <c r="E1213" s="1"/>
      <c r="F1213" s="1" t="s">
        <v>54</v>
      </c>
      <c r="G1213" s="2"/>
      <c r="H1213" s="2"/>
    </row>
    <row r="1214" spans="1:8" x14ac:dyDescent="0.2">
      <c r="A1214" s="52" t="str">
        <f t="shared" si="37"/>
        <v>382048</v>
      </c>
      <c r="B1214" s="4">
        <v>0.2</v>
      </c>
      <c r="C1214" s="5">
        <v>48</v>
      </c>
      <c r="D1214" s="5"/>
      <c r="E1214" s="1"/>
      <c r="F1214" s="1" t="s">
        <v>54</v>
      </c>
      <c r="G1214" s="2"/>
      <c r="H1214" s="2"/>
    </row>
    <row r="1215" spans="1:8" x14ac:dyDescent="0.2">
      <c r="A1215" s="52" t="str">
        <f t="shared" si="37"/>
        <v>382060</v>
      </c>
      <c r="B1215" s="4">
        <v>0.2</v>
      </c>
      <c r="C1215" s="5">
        <v>60</v>
      </c>
      <c r="D1215" s="5"/>
      <c r="E1215" s="1"/>
      <c r="F1215" s="1" t="s">
        <v>54</v>
      </c>
      <c r="G1215" s="2"/>
      <c r="H1215" s="2"/>
    </row>
    <row r="1216" spans="1:8" x14ac:dyDescent="0.2">
      <c r="A1216" s="52" t="str">
        <f t="shared" si="37"/>
        <v>382072</v>
      </c>
      <c r="B1216" s="4">
        <v>0.2</v>
      </c>
      <c r="C1216" s="5">
        <v>72</v>
      </c>
      <c r="D1216" s="5"/>
      <c r="E1216" s="1"/>
      <c r="F1216" s="1" t="s">
        <v>54</v>
      </c>
      <c r="G1216" s="2"/>
      <c r="H1216" s="2"/>
    </row>
    <row r="1217" spans="1:8" x14ac:dyDescent="0.2">
      <c r="A1217" s="52" t="str">
        <f t="shared" si="37"/>
        <v>383012</v>
      </c>
      <c r="B1217" s="4">
        <v>0.3</v>
      </c>
      <c r="C1217" s="5">
        <v>12</v>
      </c>
      <c r="D1217" s="5"/>
      <c r="E1217" s="3"/>
      <c r="F1217" s="1" t="s">
        <v>54</v>
      </c>
      <c r="G1217" s="2"/>
      <c r="H1217" s="58"/>
    </row>
    <row r="1218" spans="1:8" x14ac:dyDescent="0.2">
      <c r="A1218" s="52" t="str">
        <f t="shared" si="37"/>
        <v>383024</v>
      </c>
      <c r="B1218" s="4">
        <v>0.3</v>
      </c>
      <c r="C1218" s="5">
        <v>24</v>
      </c>
      <c r="D1218" s="5"/>
      <c r="E1218" s="3"/>
      <c r="F1218" s="1" t="s">
        <v>54</v>
      </c>
      <c r="G1218" s="2"/>
      <c r="H1218" s="58"/>
    </row>
    <row r="1219" spans="1:8" x14ac:dyDescent="0.2">
      <c r="A1219" s="52" t="str">
        <f t="shared" si="37"/>
        <v>383036</v>
      </c>
      <c r="B1219" s="4">
        <v>0.3</v>
      </c>
      <c r="C1219" s="5">
        <v>36</v>
      </c>
      <c r="D1219" s="5"/>
      <c r="E1219" s="3"/>
      <c r="F1219" s="1" t="s">
        <v>54</v>
      </c>
      <c r="G1219" s="2"/>
      <c r="H1219" s="58"/>
    </row>
    <row r="1220" spans="1:8" x14ac:dyDescent="0.2">
      <c r="A1220" s="52" t="str">
        <f t="shared" si="37"/>
        <v>383048</v>
      </c>
      <c r="B1220" s="4">
        <v>0.3</v>
      </c>
      <c r="C1220" s="5">
        <v>48</v>
      </c>
      <c r="D1220" s="5"/>
      <c r="E1220" s="3"/>
      <c r="F1220" s="1" t="s">
        <v>54</v>
      </c>
      <c r="G1220" s="2"/>
      <c r="H1220" s="58"/>
    </row>
    <row r="1221" spans="1:8" x14ac:dyDescent="0.2">
      <c r="A1221" s="52" t="str">
        <f t="shared" si="37"/>
        <v>383060</v>
      </c>
      <c r="B1221" s="4">
        <v>0.3</v>
      </c>
      <c r="C1221" s="5">
        <v>60</v>
      </c>
      <c r="D1221" s="5"/>
      <c r="E1221" s="3"/>
      <c r="F1221" s="1" t="s">
        <v>54</v>
      </c>
      <c r="G1221" s="2"/>
      <c r="H1221" s="58"/>
    </row>
    <row r="1222" spans="1:8" x14ac:dyDescent="0.2">
      <c r="A1222" s="52" t="str">
        <f t="shared" si="37"/>
        <v>383072</v>
      </c>
      <c r="B1222" s="4">
        <v>0.3</v>
      </c>
      <c r="C1222" s="5">
        <v>72</v>
      </c>
      <c r="D1222" s="5"/>
      <c r="E1222" s="3"/>
      <c r="F1222" s="1" t="s">
        <v>54</v>
      </c>
      <c r="G1222" s="2"/>
      <c r="H1222" s="58"/>
    </row>
    <row r="1223" spans="1:8" x14ac:dyDescent="0.2">
      <c r="A1223" s="52" t="str">
        <f t="shared" si="37"/>
        <v>384012</v>
      </c>
      <c r="B1223" s="4">
        <v>0.4</v>
      </c>
      <c r="C1223" s="5">
        <v>12</v>
      </c>
      <c r="D1223" s="5"/>
      <c r="E1223" s="1"/>
      <c r="F1223" s="1" t="s">
        <v>54</v>
      </c>
      <c r="G1223" s="2"/>
      <c r="H1223" s="2"/>
    </row>
    <row r="1224" spans="1:8" x14ac:dyDescent="0.2">
      <c r="A1224" s="52" t="str">
        <f t="shared" si="37"/>
        <v>384024</v>
      </c>
      <c r="B1224" s="4">
        <v>0.4</v>
      </c>
      <c r="C1224" s="5">
        <v>24</v>
      </c>
      <c r="D1224" s="5"/>
      <c r="E1224" s="1"/>
      <c r="F1224" s="1" t="s">
        <v>54</v>
      </c>
      <c r="G1224" s="2"/>
      <c r="H1224" s="2"/>
    </row>
    <row r="1225" spans="1:8" x14ac:dyDescent="0.2">
      <c r="A1225" s="52" t="str">
        <f t="shared" si="37"/>
        <v>384036</v>
      </c>
      <c r="B1225" s="4">
        <v>0.4</v>
      </c>
      <c r="C1225" s="5">
        <v>36</v>
      </c>
      <c r="D1225" s="5"/>
      <c r="E1225" s="1"/>
      <c r="F1225" s="1" t="s">
        <v>54</v>
      </c>
      <c r="G1225" s="2"/>
      <c r="H1225" s="2"/>
    </row>
    <row r="1226" spans="1:8" x14ac:dyDescent="0.2">
      <c r="A1226" s="52" t="str">
        <f t="shared" si="37"/>
        <v>384048</v>
      </c>
      <c r="B1226" s="4">
        <v>0.4</v>
      </c>
      <c r="C1226" s="5">
        <v>48</v>
      </c>
      <c r="D1226" s="5"/>
      <c r="E1226" s="1"/>
      <c r="F1226" s="1" t="s">
        <v>54</v>
      </c>
      <c r="G1226" s="2"/>
      <c r="H1226" s="2"/>
    </row>
    <row r="1227" spans="1:8" x14ac:dyDescent="0.2">
      <c r="A1227" s="52" t="str">
        <f t="shared" si="37"/>
        <v>384060</v>
      </c>
      <c r="B1227" s="4">
        <v>0.4</v>
      </c>
      <c r="C1227" s="5">
        <v>60</v>
      </c>
      <c r="D1227" s="5"/>
      <c r="E1227" s="1"/>
      <c r="F1227" s="1" t="s">
        <v>54</v>
      </c>
      <c r="G1227" s="2"/>
      <c r="H1227" s="2"/>
    </row>
    <row r="1228" spans="1:8" x14ac:dyDescent="0.2">
      <c r="A1228" s="52" t="str">
        <f t="shared" si="37"/>
        <v>384072</v>
      </c>
      <c r="B1228" s="4">
        <v>0.4</v>
      </c>
      <c r="C1228" s="5">
        <v>72</v>
      </c>
      <c r="D1228" s="5"/>
      <c r="E1228" s="1"/>
      <c r="F1228" s="1" t="s">
        <v>54</v>
      </c>
      <c r="G1228" s="2"/>
      <c r="H1228" s="2"/>
    </row>
    <row r="1229" spans="1:8" x14ac:dyDescent="0.2">
      <c r="A1229" s="52" t="str">
        <f t="shared" si="37"/>
        <v>385012</v>
      </c>
      <c r="B1229" s="4">
        <v>0.5</v>
      </c>
      <c r="C1229" s="5">
        <v>12</v>
      </c>
      <c r="D1229" s="5"/>
      <c r="E1229" s="3"/>
      <c r="F1229" s="1" t="s">
        <v>54</v>
      </c>
      <c r="G1229" s="2"/>
      <c r="H1229" s="58"/>
    </row>
    <row r="1230" spans="1:8" x14ac:dyDescent="0.2">
      <c r="A1230" s="52" t="str">
        <f t="shared" si="37"/>
        <v>385024</v>
      </c>
      <c r="B1230" s="4">
        <v>0.5</v>
      </c>
      <c r="C1230" s="5">
        <v>24</v>
      </c>
      <c r="D1230" s="5"/>
      <c r="E1230" s="3"/>
      <c r="F1230" s="1" t="s">
        <v>54</v>
      </c>
      <c r="G1230" s="2"/>
      <c r="H1230" s="58"/>
    </row>
    <row r="1231" spans="1:8" x14ac:dyDescent="0.2">
      <c r="A1231" s="52" t="str">
        <f t="shared" si="37"/>
        <v>385036</v>
      </c>
      <c r="B1231" s="4">
        <v>0.5</v>
      </c>
      <c r="C1231" s="5">
        <v>36</v>
      </c>
      <c r="D1231" s="5"/>
      <c r="E1231" s="3"/>
      <c r="F1231" s="1" t="s">
        <v>54</v>
      </c>
      <c r="G1231" s="2"/>
      <c r="H1231" s="58"/>
    </row>
    <row r="1232" spans="1:8" x14ac:dyDescent="0.2">
      <c r="A1232" s="52" t="str">
        <f t="shared" si="37"/>
        <v>385048</v>
      </c>
      <c r="B1232" s="4">
        <v>0.5</v>
      </c>
      <c r="C1232" s="5">
        <v>48</v>
      </c>
      <c r="D1232" s="5"/>
      <c r="E1232" s="3"/>
      <c r="F1232" s="1" t="s">
        <v>54</v>
      </c>
      <c r="G1232" s="2"/>
      <c r="H1232" s="58"/>
    </row>
    <row r="1233" spans="1:8" x14ac:dyDescent="0.2">
      <c r="A1233" s="52" t="str">
        <f t="shared" si="37"/>
        <v>385060</v>
      </c>
      <c r="B1233" s="4">
        <v>0.5</v>
      </c>
      <c r="C1233" s="5">
        <v>60</v>
      </c>
      <c r="D1233" s="78"/>
      <c r="E1233" s="77"/>
      <c r="F1233" s="75" t="s">
        <v>54</v>
      </c>
      <c r="G1233" s="76"/>
      <c r="H1233" s="58"/>
    </row>
    <row r="1234" spans="1:8" x14ac:dyDescent="0.2">
      <c r="A1234" s="52" t="str">
        <f t="shared" si="37"/>
        <v>385072</v>
      </c>
      <c r="B1234" s="4">
        <v>0.5</v>
      </c>
      <c r="C1234" s="5">
        <v>72</v>
      </c>
      <c r="D1234" s="78"/>
      <c r="E1234" s="77"/>
      <c r="F1234" s="75" t="s">
        <v>54</v>
      </c>
      <c r="G1234" s="76"/>
      <c r="H1234" s="58"/>
    </row>
    <row r="1235" spans="1:8" x14ac:dyDescent="0.2">
      <c r="A1235" s="52" t="str">
        <f t="shared" si="37"/>
        <v>386012</v>
      </c>
      <c r="B1235" s="4">
        <v>0.6</v>
      </c>
      <c r="C1235" s="5">
        <v>12</v>
      </c>
      <c r="D1235" s="78"/>
      <c r="E1235" s="77"/>
      <c r="F1235" s="75" t="s">
        <v>54</v>
      </c>
      <c r="G1235" s="76"/>
      <c r="H1235" s="2"/>
    </row>
    <row r="1236" spans="1:8" x14ac:dyDescent="0.2">
      <c r="A1236" s="52" t="str">
        <f t="shared" si="37"/>
        <v>386024</v>
      </c>
      <c r="B1236" s="4">
        <v>0.6</v>
      </c>
      <c r="C1236" s="5">
        <v>24</v>
      </c>
      <c r="D1236" s="78"/>
      <c r="E1236" s="77"/>
      <c r="F1236" s="75" t="s">
        <v>54</v>
      </c>
      <c r="G1236" s="76"/>
      <c r="H1236" s="2"/>
    </row>
    <row r="1237" spans="1:8" x14ac:dyDescent="0.2">
      <c r="A1237" s="52" t="str">
        <f t="shared" si="37"/>
        <v>386036</v>
      </c>
      <c r="B1237" s="4">
        <v>0.6</v>
      </c>
      <c r="C1237" s="5">
        <v>36</v>
      </c>
      <c r="D1237" s="78"/>
      <c r="E1237" s="77"/>
      <c r="F1237" s="75" t="s">
        <v>54</v>
      </c>
      <c r="G1237" s="76"/>
      <c r="H1237" s="2"/>
    </row>
    <row r="1238" spans="1:8" x14ac:dyDescent="0.2">
      <c r="A1238" s="52" t="str">
        <f t="shared" si="37"/>
        <v>386048</v>
      </c>
      <c r="B1238" s="4">
        <v>0.6</v>
      </c>
      <c r="C1238" s="5">
        <v>48</v>
      </c>
      <c r="D1238" s="78"/>
      <c r="E1238" s="77"/>
      <c r="F1238" s="75" t="s">
        <v>54</v>
      </c>
      <c r="G1238" s="76"/>
      <c r="H1238" s="2"/>
    </row>
    <row r="1239" spans="1:8" x14ac:dyDescent="0.2">
      <c r="A1239" s="52" t="str">
        <f t="shared" si="37"/>
        <v>386060</v>
      </c>
      <c r="B1239" s="4">
        <v>0.6</v>
      </c>
      <c r="C1239" s="5">
        <v>60</v>
      </c>
      <c r="D1239" s="78"/>
      <c r="E1239" s="77"/>
      <c r="F1239" s="75" t="s">
        <v>54</v>
      </c>
      <c r="G1239" s="76"/>
      <c r="H1239" s="2"/>
    </row>
    <row r="1240" spans="1:8" x14ac:dyDescent="0.2">
      <c r="A1240" s="52" t="str">
        <f t="shared" si="37"/>
        <v>386072</v>
      </c>
      <c r="B1240" s="4">
        <v>0.6</v>
      </c>
      <c r="C1240" s="5">
        <v>72</v>
      </c>
      <c r="D1240" s="5"/>
      <c r="E1240" s="1"/>
      <c r="F1240" s="1" t="s">
        <v>54</v>
      </c>
      <c r="G1240" s="2"/>
      <c r="H1240" s="2"/>
    </row>
    <row r="1241" spans="1:8" x14ac:dyDescent="0.2">
      <c r="A1241" s="54">
        <v>39</v>
      </c>
      <c r="B1241" s="111">
        <v>39</v>
      </c>
      <c r="C1241" s="111"/>
      <c r="D1241" s="111"/>
      <c r="E1241" s="111"/>
      <c r="F1241" s="111"/>
      <c r="G1241" s="111"/>
      <c r="H1241" s="111"/>
    </row>
    <row r="1242" spans="1:8" ht="38.25" x14ac:dyDescent="0.2">
      <c r="A1242" s="56" t="s">
        <v>0</v>
      </c>
      <c r="B1242" s="57" t="s">
        <v>1</v>
      </c>
      <c r="C1242" s="57" t="s">
        <v>2</v>
      </c>
      <c r="D1242" s="57" t="s">
        <v>50</v>
      </c>
      <c r="E1242" s="57" t="s">
        <v>52</v>
      </c>
      <c r="F1242" s="57" t="s">
        <v>3</v>
      </c>
      <c r="G1242" s="57" t="s">
        <v>4</v>
      </c>
      <c r="H1242" s="57" t="s">
        <v>5</v>
      </c>
    </row>
    <row r="1243" spans="1:8" x14ac:dyDescent="0.2">
      <c r="A1243" s="52" t="str">
        <f>$A$1241&amp;B1243*100&amp;C1243</f>
        <v>392012</v>
      </c>
      <c r="B1243" s="4">
        <v>0.2</v>
      </c>
      <c r="C1243" s="5">
        <v>12</v>
      </c>
      <c r="D1243" s="5"/>
      <c r="E1243" s="1"/>
      <c r="F1243" s="1" t="s">
        <v>54</v>
      </c>
      <c r="G1243" s="2"/>
      <c r="H1243" s="2"/>
    </row>
    <row r="1244" spans="1:8" x14ac:dyDescent="0.2">
      <c r="A1244" s="52" t="str">
        <f t="shared" ref="A1244:A1272" si="38">$A$1241&amp;B1244*100&amp;C1244</f>
        <v>392024</v>
      </c>
      <c r="B1244" s="4">
        <v>0.2</v>
      </c>
      <c r="C1244" s="5">
        <v>24</v>
      </c>
      <c r="D1244" s="5"/>
      <c r="E1244" s="1"/>
      <c r="F1244" s="1" t="s">
        <v>54</v>
      </c>
      <c r="G1244" s="2"/>
      <c r="H1244" s="2"/>
    </row>
    <row r="1245" spans="1:8" x14ac:dyDescent="0.2">
      <c r="A1245" s="52" t="str">
        <f t="shared" si="38"/>
        <v>392036</v>
      </c>
      <c r="B1245" s="4">
        <v>0.2</v>
      </c>
      <c r="C1245" s="5">
        <v>36</v>
      </c>
      <c r="D1245" s="5"/>
      <c r="E1245" s="1"/>
      <c r="F1245" s="1" t="s">
        <v>54</v>
      </c>
      <c r="G1245" s="2"/>
      <c r="H1245" s="2"/>
    </row>
    <row r="1246" spans="1:8" x14ac:dyDescent="0.2">
      <c r="A1246" s="52" t="str">
        <f t="shared" si="38"/>
        <v>392048</v>
      </c>
      <c r="B1246" s="4">
        <v>0.2</v>
      </c>
      <c r="C1246" s="5">
        <v>48</v>
      </c>
      <c r="D1246" s="5"/>
      <c r="E1246" s="1"/>
      <c r="F1246" s="1" t="s">
        <v>54</v>
      </c>
      <c r="G1246" s="2"/>
      <c r="H1246" s="2"/>
    </row>
    <row r="1247" spans="1:8" x14ac:dyDescent="0.2">
      <c r="A1247" s="52" t="str">
        <f t="shared" si="38"/>
        <v>392060</v>
      </c>
      <c r="B1247" s="4">
        <v>0.2</v>
      </c>
      <c r="C1247" s="5">
        <v>60</v>
      </c>
      <c r="D1247" s="5"/>
      <c r="E1247" s="1"/>
      <c r="F1247" s="1" t="s">
        <v>54</v>
      </c>
      <c r="G1247" s="2"/>
      <c r="H1247" s="2"/>
    </row>
    <row r="1248" spans="1:8" x14ac:dyDescent="0.2">
      <c r="A1248" s="52" t="str">
        <f t="shared" si="38"/>
        <v>392072</v>
      </c>
      <c r="B1248" s="4">
        <v>0.2</v>
      </c>
      <c r="C1248" s="5">
        <v>72</v>
      </c>
      <c r="D1248" s="5"/>
      <c r="E1248" s="1"/>
      <c r="F1248" s="1" t="s">
        <v>54</v>
      </c>
      <c r="G1248" s="2"/>
      <c r="H1248" s="2"/>
    </row>
    <row r="1249" spans="1:8" x14ac:dyDescent="0.2">
      <c r="A1249" s="52" t="str">
        <f t="shared" si="38"/>
        <v>393012</v>
      </c>
      <c r="B1249" s="4">
        <v>0.3</v>
      </c>
      <c r="C1249" s="5">
        <v>12</v>
      </c>
      <c r="D1249" s="5"/>
      <c r="E1249" s="3"/>
      <c r="F1249" s="1" t="s">
        <v>54</v>
      </c>
      <c r="G1249" s="2"/>
      <c r="H1249" s="58"/>
    </row>
    <row r="1250" spans="1:8" x14ac:dyDescent="0.2">
      <c r="A1250" s="52" t="str">
        <f t="shared" si="38"/>
        <v>393024</v>
      </c>
      <c r="B1250" s="4">
        <v>0.3</v>
      </c>
      <c r="C1250" s="5">
        <v>24</v>
      </c>
      <c r="D1250" s="5"/>
      <c r="E1250" s="3"/>
      <c r="F1250" s="1" t="s">
        <v>54</v>
      </c>
      <c r="G1250" s="2"/>
      <c r="H1250" s="58"/>
    </row>
    <row r="1251" spans="1:8" x14ac:dyDescent="0.2">
      <c r="A1251" s="52" t="str">
        <f t="shared" si="38"/>
        <v>393036</v>
      </c>
      <c r="B1251" s="4">
        <v>0.3</v>
      </c>
      <c r="C1251" s="5">
        <v>36</v>
      </c>
      <c r="D1251" s="5"/>
      <c r="E1251" s="3"/>
      <c r="F1251" s="1" t="s">
        <v>54</v>
      </c>
      <c r="G1251" s="2"/>
      <c r="H1251" s="58"/>
    </row>
    <row r="1252" spans="1:8" x14ac:dyDescent="0.2">
      <c r="A1252" s="52" t="str">
        <f t="shared" si="38"/>
        <v>393048</v>
      </c>
      <c r="B1252" s="4">
        <v>0.3</v>
      </c>
      <c r="C1252" s="5">
        <v>48</v>
      </c>
      <c r="D1252" s="5"/>
      <c r="E1252" s="3"/>
      <c r="F1252" s="1" t="s">
        <v>54</v>
      </c>
      <c r="G1252" s="2"/>
      <c r="H1252" s="58"/>
    </row>
    <row r="1253" spans="1:8" x14ac:dyDescent="0.2">
      <c r="A1253" s="52" t="str">
        <f t="shared" si="38"/>
        <v>393060</v>
      </c>
      <c r="B1253" s="4">
        <v>0.3</v>
      </c>
      <c r="C1253" s="5">
        <v>60</v>
      </c>
      <c r="D1253" s="5"/>
      <c r="E1253" s="3"/>
      <c r="F1253" s="1" t="s">
        <v>54</v>
      </c>
      <c r="G1253" s="2"/>
      <c r="H1253" s="58"/>
    </row>
    <row r="1254" spans="1:8" x14ac:dyDescent="0.2">
      <c r="A1254" s="52" t="str">
        <f t="shared" si="38"/>
        <v>393072</v>
      </c>
      <c r="B1254" s="4">
        <v>0.3</v>
      </c>
      <c r="C1254" s="5">
        <v>72</v>
      </c>
      <c r="D1254" s="5"/>
      <c r="E1254" s="3"/>
      <c r="F1254" s="1" t="s">
        <v>54</v>
      </c>
      <c r="G1254" s="2"/>
      <c r="H1254" s="58"/>
    </row>
    <row r="1255" spans="1:8" x14ac:dyDescent="0.2">
      <c r="A1255" s="52" t="str">
        <f t="shared" si="38"/>
        <v>394012</v>
      </c>
      <c r="B1255" s="4">
        <v>0.4</v>
      </c>
      <c r="C1255" s="5">
        <v>12</v>
      </c>
      <c r="D1255" s="5"/>
      <c r="E1255" s="1"/>
      <c r="F1255" s="1" t="s">
        <v>54</v>
      </c>
      <c r="G1255" s="2"/>
      <c r="H1255" s="2"/>
    </row>
    <row r="1256" spans="1:8" x14ac:dyDescent="0.2">
      <c r="A1256" s="52" t="str">
        <f t="shared" si="38"/>
        <v>394024</v>
      </c>
      <c r="B1256" s="4">
        <v>0.4</v>
      </c>
      <c r="C1256" s="5">
        <v>24</v>
      </c>
      <c r="D1256" s="5"/>
      <c r="E1256" s="1"/>
      <c r="F1256" s="1" t="s">
        <v>54</v>
      </c>
      <c r="G1256" s="2"/>
      <c r="H1256" s="2"/>
    </row>
    <row r="1257" spans="1:8" x14ac:dyDescent="0.2">
      <c r="A1257" s="52" t="str">
        <f t="shared" si="38"/>
        <v>394036</v>
      </c>
      <c r="B1257" s="4">
        <v>0.4</v>
      </c>
      <c r="C1257" s="5">
        <v>36</v>
      </c>
      <c r="D1257" s="5"/>
      <c r="E1257" s="1"/>
      <c r="F1257" s="1" t="s">
        <v>54</v>
      </c>
      <c r="G1257" s="2"/>
      <c r="H1257" s="2"/>
    </row>
    <row r="1258" spans="1:8" x14ac:dyDescent="0.2">
      <c r="A1258" s="52" t="str">
        <f t="shared" si="38"/>
        <v>394048</v>
      </c>
      <c r="B1258" s="4">
        <v>0.4</v>
      </c>
      <c r="C1258" s="5">
        <v>48</v>
      </c>
      <c r="D1258" s="5"/>
      <c r="E1258" s="1"/>
      <c r="F1258" s="1" t="s">
        <v>54</v>
      </c>
      <c r="G1258" s="2"/>
      <c r="H1258" s="2"/>
    </row>
    <row r="1259" spans="1:8" x14ac:dyDescent="0.2">
      <c r="A1259" s="52" t="str">
        <f t="shared" si="38"/>
        <v>394060</v>
      </c>
      <c r="B1259" s="4">
        <v>0.4</v>
      </c>
      <c r="C1259" s="5">
        <v>60</v>
      </c>
      <c r="D1259" s="5"/>
      <c r="E1259" s="1"/>
      <c r="F1259" s="1" t="s">
        <v>54</v>
      </c>
      <c r="G1259" s="2"/>
      <c r="H1259" s="2"/>
    </row>
    <row r="1260" spans="1:8" x14ac:dyDescent="0.2">
      <c r="A1260" s="52" t="str">
        <f t="shared" si="38"/>
        <v>394072</v>
      </c>
      <c r="B1260" s="4">
        <v>0.4</v>
      </c>
      <c r="C1260" s="5">
        <v>72</v>
      </c>
      <c r="D1260" s="5"/>
      <c r="E1260" s="1"/>
      <c r="F1260" s="1" t="s">
        <v>54</v>
      </c>
      <c r="G1260" s="2"/>
      <c r="H1260" s="2"/>
    </row>
    <row r="1261" spans="1:8" x14ac:dyDescent="0.2">
      <c r="A1261" s="52" t="str">
        <f t="shared" si="38"/>
        <v>395012</v>
      </c>
      <c r="B1261" s="4">
        <v>0.5</v>
      </c>
      <c r="C1261" s="5">
        <v>12</v>
      </c>
      <c r="D1261" s="5"/>
      <c r="E1261" s="3"/>
      <c r="F1261" s="1" t="s">
        <v>54</v>
      </c>
      <c r="G1261" s="2"/>
      <c r="H1261" s="58"/>
    </row>
    <row r="1262" spans="1:8" x14ac:dyDescent="0.2">
      <c r="A1262" s="52" t="str">
        <f t="shared" si="38"/>
        <v>395024</v>
      </c>
      <c r="B1262" s="4">
        <v>0.5</v>
      </c>
      <c r="C1262" s="5">
        <v>24</v>
      </c>
      <c r="D1262" s="5"/>
      <c r="E1262" s="3"/>
      <c r="F1262" s="1" t="s">
        <v>54</v>
      </c>
      <c r="G1262" s="2"/>
      <c r="H1262" s="58"/>
    </row>
    <row r="1263" spans="1:8" x14ac:dyDescent="0.2">
      <c r="A1263" s="52" t="str">
        <f t="shared" si="38"/>
        <v>395036</v>
      </c>
      <c r="B1263" s="4">
        <v>0.5</v>
      </c>
      <c r="C1263" s="5">
        <v>36</v>
      </c>
      <c r="D1263" s="5"/>
      <c r="E1263" s="3"/>
      <c r="F1263" s="1" t="s">
        <v>54</v>
      </c>
      <c r="G1263" s="2"/>
      <c r="H1263" s="58"/>
    </row>
    <row r="1264" spans="1:8" x14ac:dyDescent="0.2">
      <c r="A1264" s="52" t="str">
        <f t="shared" si="38"/>
        <v>395048</v>
      </c>
      <c r="B1264" s="4">
        <v>0.5</v>
      </c>
      <c r="C1264" s="5">
        <v>48</v>
      </c>
      <c r="D1264" s="5"/>
      <c r="E1264" s="3"/>
      <c r="F1264" s="1" t="s">
        <v>54</v>
      </c>
      <c r="G1264" s="2"/>
      <c r="H1264" s="58"/>
    </row>
    <row r="1265" spans="1:8" x14ac:dyDescent="0.2">
      <c r="A1265" s="52" t="str">
        <f t="shared" si="38"/>
        <v>395060</v>
      </c>
      <c r="B1265" s="4">
        <v>0.5</v>
      </c>
      <c r="C1265" s="5">
        <v>60</v>
      </c>
      <c r="D1265" s="78"/>
      <c r="E1265" s="77"/>
      <c r="F1265" s="75" t="s">
        <v>54</v>
      </c>
      <c r="G1265" s="76"/>
      <c r="H1265" s="58"/>
    </row>
    <row r="1266" spans="1:8" x14ac:dyDescent="0.2">
      <c r="A1266" s="52" t="str">
        <f t="shared" si="38"/>
        <v>395072</v>
      </c>
      <c r="B1266" s="4">
        <v>0.5</v>
      </c>
      <c r="C1266" s="5">
        <v>72</v>
      </c>
      <c r="D1266" s="78"/>
      <c r="E1266" s="77"/>
      <c r="F1266" s="75" t="s">
        <v>54</v>
      </c>
      <c r="G1266" s="76"/>
      <c r="H1266" s="58"/>
    </row>
    <row r="1267" spans="1:8" x14ac:dyDescent="0.2">
      <c r="A1267" s="52" t="str">
        <f t="shared" si="38"/>
        <v>396012</v>
      </c>
      <c r="B1267" s="4">
        <v>0.6</v>
      </c>
      <c r="C1267" s="5">
        <v>12</v>
      </c>
      <c r="D1267" s="78"/>
      <c r="E1267" s="77"/>
      <c r="F1267" s="75" t="s">
        <v>54</v>
      </c>
      <c r="G1267" s="76"/>
      <c r="H1267" s="2"/>
    </row>
    <row r="1268" spans="1:8" x14ac:dyDescent="0.2">
      <c r="A1268" s="52" t="str">
        <f t="shared" si="38"/>
        <v>396024</v>
      </c>
      <c r="B1268" s="4">
        <v>0.6</v>
      </c>
      <c r="C1268" s="5">
        <v>24</v>
      </c>
      <c r="D1268" s="78"/>
      <c r="E1268" s="77"/>
      <c r="F1268" s="75" t="s">
        <v>54</v>
      </c>
      <c r="G1268" s="76"/>
      <c r="H1268" s="2"/>
    </row>
    <row r="1269" spans="1:8" x14ac:dyDescent="0.2">
      <c r="A1269" s="52" t="str">
        <f t="shared" si="38"/>
        <v>396036</v>
      </c>
      <c r="B1269" s="4">
        <v>0.6</v>
      </c>
      <c r="C1269" s="5">
        <v>36</v>
      </c>
      <c r="D1269" s="78"/>
      <c r="E1269" s="77"/>
      <c r="F1269" s="75" t="s">
        <v>54</v>
      </c>
      <c r="G1269" s="76"/>
      <c r="H1269" s="2"/>
    </row>
    <row r="1270" spans="1:8" x14ac:dyDescent="0.2">
      <c r="A1270" s="52" t="str">
        <f t="shared" si="38"/>
        <v>396048</v>
      </c>
      <c r="B1270" s="4">
        <v>0.6</v>
      </c>
      <c r="C1270" s="5">
        <v>48</v>
      </c>
      <c r="D1270" s="78"/>
      <c r="E1270" s="77"/>
      <c r="F1270" s="75" t="s">
        <v>54</v>
      </c>
      <c r="G1270" s="76"/>
      <c r="H1270" s="2"/>
    </row>
    <row r="1271" spans="1:8" x14ac:dyDescent="0.2">
      <c r="A1271" s="52" t="str">
        <f t="shared" si="38"/>
        <v>396060</v>
      </c>
      <c r="B1271" s="4">
        <v>0.6</v>
      </c>
      <c r="C1271" s="5">
        <v>60</v>
      </c>
      <c r="D1271" s="78"/>
      <c r="E1271" s="77"/>
      <c r="F1271" s="75" t="s">
        <v>54</v>
      </c>
      <c r="G1271" s="76"/>
      <c r="H1271" s="2"/>
    </row>
    <row r="1272" spans="1:8" x14ac:dyDescent="0.2">
      <c r="A1272" s="52" t="str">
        <f t="shared" si="38"/>
        <v>396072</v>
      </c>
      <c r="B1272" s="4">
        <v>0.6</v>
      </c>
      <c r="C1272" s="5">
        <v>72</v>
      </c>
      <c r="D1272" s="5"/>
      <c r="E1272" s="1"/>
      <c r="F1272" s="1" t="s">
        <v>54</v>
      </c>
      <c r="G1272" s="2"/>
      <c r="H1272" s="2"/>
    </row>
    <row r="1273" spans="1:8" x14ac:dyDescent="0.2">
      <c r="A1273" s="54">
        <v>40</v>
      </c>
      <c r="B1273" s="111">
        <v>40</v>
      </c>
      <c r="C1273" s="111"/>
      <c r="D1273" s="111"/>
      <c r="E1273" s="111"/>
      <c r="F1273" s="111"/>
      <c r="G1273" s="111"/>
      <c r="H1273" s="111"/>
    </row>
    <row r="1274" spans="1:8" ht="38.25" x14ac:dyDescent="0.2">
      <c r="A1274" s="56" t="s">
        <v>0</v>
      </c>
      <c r="B1274" s="57" t="s">
        <v>1</v>
      </c>
      <c r="C1274" s="57" t="s">
        <v>2</v>
      </c>
      <c r="D1274" s="57" t="s">
        <v>50</v>
      </c>
      <c r="E1274" s="57" t="s">
        <v>52</v>
      </c>
      <c r="F1274" s="57" t="s">
        <v>3</v>
      </c>
      <c r="G1274" s="57" t="s">
        <v>4</v>
      </c>
      <c r="H1274" s="57" t="s">
        <v>5</v>
      </c>
    </row>
    <row r="1275" spans="1:8" x14ac:dyDescent="0.2">
      <c r="A1275" s="52" t="str">
        <f>$A$1273&amp;B1275*100&amp;C1275</f>
        <v>402012</v>
      </c>
      <c r="B1275" s="4">
        <v>0.2</v>
      </c>
      <c r="C1275" s="5">
        <v>12</v>
      </c>
      <c r="D1275" s="5"/>
      <c r="E1275" s="1"/>
      <c r="F1275" s="1" t="s">
        <v>54</v>
      </c>
      <c r="G1275" s="2"/>
      <c r="H1275" s="2"/>
    </row>
    <row r="1276" spans="1:8" x14ac:dyDescent="0.2">
      <c r="A1276" s="52" t="str">
        <f t="shared" ref="A1276:A1304" si="39">$A$1273&amp;B1276*100&amp;C1276</f>
        <v>402024</v>
      </c>
      <c r="B1276" s="4">
        <v>0.2</v>
      </c>
      <c r="C1276" s="5">
        <v>24</v>
      </c>
      <c r="D1276" s="5"/>
      <c r="E1276" s="1"/>
      <c r="F1276" s="1" t="s">
        <v>54</v>
      </c>
      <c r="G1276" s="2"/>
      <c r="H1276" s="2"/>
    </row>
    <row r="1277" spans="1:8" x14ac:dyDescent="0.2">
      <c r="A1277" s="52" t="str">
        <f t="shared" si="39"/>
        <v>402036</v>
      </c>
      <c r="B1277" s="4">
        <v>0.2</v>
      </c>
      <c r="C1277" s="5">
        <v>36</v>
      </c>
      <c r="D1277" s="5"/>
      <c r="E1277" s="1"/>
      <c r="F1277" s="1" t="s">
        <v>54</v>
      </c>
      <c r="G1277" s="2"/>
      <c r="H1277" s="2"/>
    </row>
    <row r="1278" spans="1:8" x14ac:dyDescent="0.2">
      <c r="A1278" s="52" t="str">
        <f t="shared" si="39"/>
        <v>402048</v>
      </c>
      <c r="B1278" s="4">
        <v>0.2</v>
      </c>
      <c r="C1278" s="5">
        <v>48</v>
      </c>
      <c r="D1278" s="5"/>
      <c r="E1278" s="1"/>
      <c r="F1278" s="1" t="s">
        <v>54</v>
      </c>
      <c r="G1278" s="2"/>
      <c r="H1278" s="2"/>
    </row>
    <row r="1279" spans="1:8" x14ac:dyDescent="0.2">
      <c r="A1279" s="52" t="str">
        <f t="shared" si="39"/>
        <v>402060</v>
      </c>
      <c r="B1279" s="4">
        <v>0.2</v>
      </c>
      <c r="C1279" s="5">
        <v>60</v>
      </c>
      <c r="D1279" s="5"/>
      <c r="E1279" s="1"/>
      <c r="F1279" s="1" t="s">
        <v>54</v>
      </c>
      <c r="G1279" s="2"/>
      <c r="H1279" s="2"/>
    </row>
    <row r="1280" spans="1:8" x14ac:dyDescent="0.2">
      <c r="A1280" s="52" t="str">
        <f t="shared" si="39"/>
        <v>402072</v>
      </c>
      <c r="B1280" s="4">
        <v>0.2</v>
      </c>
      <c r="C1280" s="5">
        <v>72</v>
      </c>
      <c r="D1280" s="5"/>
      <c r="E1280" s="1"/>
      <c r="F1280" s="1" t="s">
        <v>54</v>
      </c>
      <c r="G1280" s="2"/>
      <c r="H1280" s="2"/>
    </row>
    <row r="1281" spans="1:8" x14ac:dyDescent="0.2">
      <c r="A1281" s="52" t="str">
        <f t="shared" si="39"/>
        <v>403012</v>
      </c>
      <c r="B1281" s="4">
        <v>0.3</v>
      </c>
      <c r="C1281" s="5">
        <v>12</v>
      </c>
      <c r="D1281" s="5"/>
      <c r="E1281" s="3"/>
      <c r="F1281" s="1" t="s">
        <v>54</v>
      </c>
      <c r="G1281" s="2"/>
      <c r="H1281" s="58"/>
    </row>
    <row r="1282" spans="1:8" x14ac:dyDescent="0.2">
      <c r="A1282" s="52" t="str">
        <f t="shared" si="39"/>
        <v>403024</v>
      </c>
      <c r="B1282" s="4">
        <v>0.3</v>
      </c>
      <c r="C1282" s="5">
        <v>24</v>
      </c>
      <c r="D1282" s="5"/>
      <c r="E1282" s="3"/>
      <c r="F1282" s="1" t="s">
        <v>54</v>
      </c>
      <c r="G1282" s="2"/>
      <c r="H1282" s="58"/>
    </row>
    <row r="1283" spans="1:8" x14ac:dyDescent="0.2">
      <c r="A1283" s="52" t="str">
        <f t="shared" si="39"/>
        <v>403036</v>
      </c>
      <c r="B1283" s="4">
        <v>0.3</v>
      </c>
      <c r="C1283" s="5">
        <v>36</v>
      </c>
      <c r="D1283" s="5"/>
      <c r="E1283" s="3"/>
      <c r="F1283" s="1" t="s">
        <v>54</v>
      </c>
      <c r="G1283" s="2"/>
      <c r="H1283" s="58"/>
    </row>
    <row r="1284" spans="1:8" x14ac:dyDescent="0.2">
      <c r="A1284" s="52" t="str">
        <f t="shared" si="39"/>
        <v>403048</v>
      </c>
      <c r="B1284" s="4">
        <v>0.3</v>
      </c>
      <c r="C1284" s="5">
        <v>48</v>
      </c>
      <c r="D1284" s="5"/>
      <c r="E1284" s="3"/>
      <c r="F1284" s="1" t="s">
        <v>54</v>
      </c>
      <c r="G1284" s="2"/>
      <c r="H1284" s="58"/>
    </row>
    <row r="1285" spans="1:8" x14ac:dyDescent="0.2">
      <c r="A1285" s="52" t="str">
        <f t="shared" si="39"/>
        <v>403060</v>
      </c>
      <c r="B1285" s="4">
        <v>0.3</v>
      </c>
      <c r="C1285" s="5">
        <v>60</v>
      </c>
      <c r="D1285" s="5"/>
      <c r="E1285" s="3"/>
      <c r="F1285" s="1" t="s">
        <v>54</v>
      </c>
      <c r="G1285" s="2"/>
      <c r="H1285" s="58"/>
    </row>
    <row r="1286" spans="1:8" x14ac:dyDescent="0.2">
      <c r="A1286" s="52" t="str">
        <f t="shared" si="39"/>
        <v>403072</v>
      </c>
      <c r="B1286" s="4">
        <v>0.3</v>
      </c>
      <c r="C1286" s="5">
        <v>72</v>
      </c>
      <c r="D1286" s="5"/>
      <c r="E1286" s="3"/>
      <c r="F1286" s="1" t="s">
        <v>54</v>
      </c>
      <c r="G1286" s="2"/>
      <c r="H1286" s="58"/>
    </row>
    <row r="1287" spans="1:8" x14ac:dyDescent="0.2">
      <c r="A1287" s="52" t="str">
        <f t="shared" si="39"/>
        <v>404012</v>
      </c>
      <c r="B1287" s="4">
        <v>0.4</v>
      </c>
      <c r="C1287" s="5">
        <v>12</v>
      </c>
      <c r="D1287" s="5"/>
      <c r="E1287" s="1"/>
      <c r="F1287" s="1" t="s">
        <v>54</v>
      </c>
      <c r="G1287" s="2"/>
      <c r="H1287" s="2"/>
    </row>
    <row r="1288" spans="1:8" x14ac:dyDescent="0.2">
      <c r="A1288" s="52" t="str">
        <f t="shared" si="39"/>
        <v>404024</v>
      </c>
      <c r="B1288" s="4">
        <v>0.4</v>
      </c>
      <c r="C1288" s="5">
        <v>24</v>
      </c>
      <c r="D1288" s="5"/>
      <c r="E1288" s="1"/>
      <c r="F1288" s="1" t="s">
        <v>54</v>
      </c>
      <c r="G1288" s="2"/>
      <c r="H1288" s="2"/>
    </row>
    <row r="1289" spans="1:8" x14ac:dyDescent="0.2">
      <c r="A1289" s="52" t="str">
        <f t="shared" si="39"/>
        <v>404036</v>
      </c>
      <c r="B1289" s="4">
        <v>0.4</v>
      </c>
      <c r="C1289" s="5">
        <v>36</v>
      </c>
      <c r="D1289" s="5"/>
      <c r="E1289" s="1"/>
      <c r="F1289" s="1" t="s">
        <v>54</v>
      </c>
      <c r="G1289" s="2"/>
      <c r="H1289" s="2"/>
    </row>
    <row r="1290" spans="1:8" x14ac:dyDescent="0.2">
      <c r="A1290" s="52" t="str">
        <f t="shared" si="39"/>
        <v>404048</v>
      </c>
      <c r="B1290" s="4">
        <v>0.4</v>
      </c>
      <c r="C1290" s="5">
        <v>48</v>
      </c>
      <c r="D1290" s="5"/>
      <c r="E1290" s="1"/>
      <c r="F1290" s="1" t="s">
        <v>54</v>
      </c>
      <c r="G1290" s="2"/>
      <c r="H1290" s="2"/>
    </row>
    <row r="1291" spans="1:8" x14ac:dyDescent="0.2">
      <c r="A1291" s="52" t="str">
        <f t="shared" si="39"/>
        <v>404060</v>
      </c>
      <c r="B1291" s="4">
        <v>0.4</v>
      </c>
      <c r="C1291" s="5">
        <v>60</v>
      </c>
      <c r="D1291" s="5"/>
      <c r="E1291" s="1"/>
      <c r="F1291" s="1" t="s">
        <v>54</v>
      </c>
      <c r="G1291" s="2"/>
      <c r="H1291" s="2"/>
    </row>
    <row r="1292" spans="1:8" x14ac:dyDescent="0.2">
      <c r="A1292" s="52" t="str">
        <f t="shared" si="39"/>
        <v>404072</v>
      </c>
      <c r="B1292" s="4">
        <v>0.4</v>
      </c>
      <c r="C1292" s="5">
        <v>72</v>
      </c>
      <c r="D1292" s="5"/>
      <c r="E1292" s="1"/>
      <c r="F1292" s="1" t="s">
        <v>54</v>
      </c>
      <c r="G1292" s="2"/>
      <c r="H1292" s="2"/>
    </row>
    <row r="1293" spans="1:8" x14ac:dyDescent="0.2">
      <c r="A1293" s="52" t="str">
        <f t="shared" si="39"/>
        <v>405012</v>
      </c>
      <c r="B1293" s="4">
        <v>0.5</v>
      </c>
      <c r="C1293" s="5">
        <v>12</v>
      </c>
      <c r="D1293" s="5"/>
      <c r="E1293" s="3"/>
      <c r="F1293" s="1" t="s">
        <v>54</v>
      </c>
      <c r="G1293" s="2"/>
      <c r="H1293" s="58"/>
    </row>
    <row r="1294" spans="1:8" x14ac:dyDescent="0.2">
      <c r="A1294" s="52" t="str">
        <f t="shared" si="39"/>
        <v>405024</v>
      </c>
      <c r="B1294" s="4">
        <v>0.5</v>
      </c>
      <c r="C1294" s="5">
        <v>24</v>
      </c>
      <c r="D1294" s="5"/>
      <c r="E1294" s="3"/>
      <c r="F1294" s="1" t="s">
        <v>54</v>
      </c>
      <c r="G1294" s="2"/>
      <c r="H1294" s="58"/>
    </row>
    <row r="1295" spans="1:8" x14ac:dyDescent="0.2">
      <c r="A1295" s="52" t="str">
        <f t="shared" si="39"/>
        <v>405036</v>
      </c>
      <c r="B1295" s="4">
        <v>0.5</v>
      </c>
      <c r="C1295" s="5">
        <v>36</v>
      </c>
      <c r="D1295" s="5"/>
      <c r="E1295" s="3"/>
      <c r="F1295" s="1" t="s">
        <v>54</v>
      </c>
      <c r="G1295" s="2"/>
      <c r="H1295" s="58"/>
    </row>
    <row r="1296" spans="1:8" x14ac:dyDescent="0.2">
      <c r="A1296" s="52" t="str">
        <f t="shared" si="39"/>
        <v>405048</v>
      </c>
      <c r="B1296" s="4">
        <v>0.5</v>
      </c>
      <c r="C1296" s="5">
        <v>48</v>
      </c>
      <c r="D1296" s="5"/>
      <c r="E1296" s="3"/>
      <c r="F1296" s="1" t="s">
        <v>54</v>
      </c>
      <c r="G1296" s="2"/>
      <c r="H1296" s="58"/>
    </row>
    <row r="1297" spans="1:8" x14ac:dyDescent="0.2">
      <c r="A1297" s="52" t="str">
        <f t="shared" si="39"/>
        <v>405060</v>
      </c>
      <c r="B1297" s="4">
        <v>0.5</v>
      </c>
      <c r="C1297" s="5">
        <v>60</v>
      </c>
      <c r="D1297" s="78"/>
      <c r="E1297" s="77"/>
      <c r="F1297" s="75" t="s">
        <v>54</v>
      </c>
      <c r="G1297" s="76"/>
      <c r="H1297" s="58"/>
    </row>
    <row r="1298" spans="1:8" x14ac:dyDescent="0.2">
      <c r="A1298" s="52" t="str">
        <f t="shared" si="39"/>
        <v>405072</v>
      </c>
      <c r="B1298" s="4">
        <v>0.5</v>
      </c>
      <c r="C1298" s="5">
        <v>72</v>
      </c>
      <c r="D1298" s="78"/>
      <c r="E1298" s="77"/>
      <c r="F1298" s="75" t="s">
        <v>54</v>
      </c>
      <c r="G1298" s="76"/>
      <c r="H1298" s="58"/>
    </row>
    <row r="1299" spans="1:8" x14ac:dyDescent="0.2">
      <c r="A1299" s="52" t="str">
        <f t="shared" si="39"/>
        <v>406012</v>
      </c>
      <c r="B1299" s="4">
        <v>0.6</v>
      </c>
      <c r="C1299" s="5">
        <v>12</v>
      </c>
      <c r="D1299" s="78"/>
      <c r="E1299" s="77"/>
      <c r="F1299" s="75" t="s">
        <v>54</v>
      </c>
      <c r="G1299" s="76"/>
      <c r="H1299" s="2"/>
    </row>
    <row r="1300" spans="1:8" x14ac:dyDescent="0.2">
      <c r="A1300" s="52" t="str">
        <f t="shared" si="39"/>
        <v>406024</v>
      </c>
      <c r="B1300" s="4">
        <v>0.6</v>
      </c>
      <c r="C1300" s="5">
        <v>24</v>
      </c>
      <c r="D1300" s="78"/>
      <c r="E1300" s="77"/>
      <c r="F1300" s="75" t="s">
        <v>54</v>
      </c>
      <c r="G1300" s="76"/>
      <c r="H1300" s="2"/>
    </row>
    <row r="1301" spans="1:8" x14ac:dyDescent="0.2">
      <c r="A1301" s="52" t="str">
        <f t="shared" si="39"/>
        <v>406036</v>
      </c>
      <c r="B1301" s="4">
        <v>0.6</v>
      </c>
      <c r="C1301" s="5">
        <v>36</v>
      </c>
      <c r="D1301" s="78"/>
      <c r="E1301" s="77"/>
      <c r="F1301" s="75" t="s">
        <v>54</v>
      </c>
      <c r="G1301" s="76"/>
      <c r="H1301" s="2"/>
    </row>
    <row r="1302" spans="1:8" x14ac:dyDescent="0.2">
      <c r="A1302" s="52" t="str">
        <f t="shared" si="39"/>
        <v>406048</v>
      </c>
      <c r="B1302" s="4">
        <v>0.6</v>
      </c>
      <c r="C1302" s="5">
        <v>48</v>
      </c>
      <c r="D1302" s="78"/>
      <c r="E1302" s="77"/>
      <c r="F1302" s="75" t="s">
        <v>54</v>
      </c>
      <c r="G1302" s="76"/>
      <c r="H1302" s="2"/>
    </row>
    <row r="1303" spans="1:8" x14ac:dyDescent="0.2">
      <c r="A1303" s="52" t="str">
        <f t="shared" si="39"/>
        <v>406060</v>
      </c>
      <c r="B1303" s="4">
        <v>0.6</v>
      </c>
      <c r="C1303" s="5">
        <v>60</v>
      </c>
      <c r="D1303" s="78"/>
      <c r="E1303" s="77"/>
      <c r="F1303" s="75" t="s">
        <v>54</v>
      </c>
      <c r="G1303" s="76"/>
      <c r="H1303" s="2"/>
    </row>
    <row r="1304" spans="1:8" x14ac:dyDescent="0.2">
      <c r="A1304" s="52" t="str">
        <f t="shared" si="39"/>
        <v>406072</v>
      </c>
      <c r="B1304" s="4">
        <v>0.6</v>
      </c>
      <c r="C1304" s="5">
        <v>72</v>
      </c>
      <c r="D1304" s="5"/>
      <c r="E1304" s="1"/>
      <c r="F1304" s="1" t="s">
        <v>54</v>
      </c>
      <c r="G1304" s="2"/>
      <c r="H1304" s="2"/>
    </row>
  </sheetData>
  <mergeCells count="40">
    <mergeCell ref="B1:H1"/>
    <mergeCell ref="B39:H39"/>
    <mergeCell ref="B77:H77"/>
    <mergeCell ref="B115:H115"/>
    <mergeCell ref="B153:H153"/>
    <mergeCell ref="B191:H191"/>
    <mergeCell ref="B223:H223"/>
    <mergeCell ref="B255:H255"/>
    <mergeCell ref="B287:H287"/>
    <mergeCell ref="B319:H319"/>
    <mergeCell ref="B351:H351"/>
    <mergeCell ref="B383:H383"/>
    <mergeCell ref="B415:H415"/>
    <mergeCell ref="B447:H447"/>
    <mergeCell ref="B479:H479"/>
    <mergeCell ref="B511:H511"/>
    <mergeCell ref="B543:H543"/>
    <mergeCell ref="B729:H729"/>
    <mergeCell ref="B761:H761"/>
    <mergeCell ref="B793:H793"/>
    <mergeCell ref="B575:H575"/>
    <mergeCell ref="B607:H607"/>
    <mergeCell ref="B639:H639"/>
    <mergeCell ref="B671:H671"/>
    <mergeCell ref="B697:H697"/>
    <mergeCell ref="B825:H825"/>
    <mergeCell ref="B857:H857"/>
    <mergeCell ref="B889:H889"/>
    <mergeCell ref="B921:H921"/>
    <mergeCell ref="B953:H953"/>
    <mergeCell ref="B985:H985"/>
    <mergeCell ref="B1017:H1017"/>
    <mergeCell ref="B1049:H1049"/>
    <mergeCell ref="B1081:H1081"/>
    <mergeCell ref="B1113:H1113"/>
    <mergeCell ref="B1145:H1145"/>
    <mergeCell ref="B1177:H1177"/>
    <mergeCell ref="B1209:H1209"/>
    <mergeCell ref="B1241:H1241"/>
    <mergeCell ref="B1273:H127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4F4576EEAB69B429AC4DE3E227AA004" ma:contentTypeVersion="0" ma:contentTypeDescription="Создание документа." ma:contentTypeScope="" ma:versionID="8d719feca7184b2fbc54cb8010fad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75E769-D85B-44CD-8CC8-659FAF176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32BA757-61A5-4976-847F-363F8DF821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14FC4-6DCA-4292-9927-AF1EE2EA9A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MainWS</vt:lpstr>
      <vt:lpstr>WorkWS</vt:lpstr>
      <vt:lpstr>ProductsWS</vt:lpstr>
      <vt:lpstr>MainWS!Print_Area</vt:lpstr>
    </vt:vector>
  </TitlesOfParts>
  <Company>OTP Bank Ukraine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DYMA Maksym Oleksandrovych</dc:creator>
  <cp:lastModifiedBy>SKOROBOGATYI Vitalii Yuriiovych</cp:lastModifiedBy>
  <cp:lastPrinted>2019-06-06T11:27:38Z</cp:lastPrinted>
  <dcterms:created xsi:type="dcterms:W3CDTF">2017-09-04T07:20:58Z</dcterms:created>
  <dcterms:modified xsi:type="dcterms:W3CDTF">2021-02-16T20:49:50Z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0x01010064F4576EEAB69B429AC4DE3E227AA004</vt:lpwstr>
  </property>
</Properties>
</file>